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7485" activeTab="0"/>
  </bookViews>
  <sheets>
    <sheet name="Раздел1" sheetId="1" r:id="rId1"/>
    <sheet name="Раздел2" sheetId="2" r:id="rId2"/>
  </sheets>
  <definedNames>
    <definedName name="_xlnm.Print_Titles" localSheetId="0">'Раздел1'!$21:$24</definedName>
    <definedName name="_xlnm.Print_Titles" localSheetId="1">'Раздел2'!$3:$6</definedName>
  </definedNames>
  <calcPr fullCalcOnLoad="1" refMode="R1C1"/>
</workbook>
</file>

<file path=xl/sharedStrings.xml><?xml version="1.0" encoding="utf-8"?>
<sst xmlns="http://schemas.openxmlformats.org/spreadsheetml/2006/main" count="384" uniqueCount="264">
  <si>
    <t>План финансово-хозяйственной деятельности на 20</t>
  </si>
  <si>
    <t>(на 20</t>
  </si>
  <si>
    <t>г. и плановый период 20</t>
  </si>
  <si>
    <t>и 20</t>
  </si>
  <si>
    <r>
      <t>годов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)</t>
    </r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</si>
  <si>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</si>
  <si>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</si>
  <si>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</si>
  <si>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</si>
  <si>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</si>
  <si>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</si>
  <si>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</si>
  <si>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</si>
  <si>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</si>
  <si>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</si>
  <si>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</si>
  <si>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</si>
  <si>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r>
      <t>г.</t>
    </r>
    <r>
      <rPr>
        <vertAlign val="superscript"/>
        <sz val="10"/>
        <rFont val="Times New Roman"/>
        <family val="1"/>
      </rPr>
      <t>2</t>
    </r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</si>
  <si>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</si>
  <si>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</si>
  <si>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</si>
  <si>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</si>
  <si>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</si>
  <si>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</si>
  <si>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</si>
  <si>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</si>
  <si>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</si>
  <si>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</si>
  <si>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</si>
  <si>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</si>
  <si>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</si>
  <si>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</si>
  <si>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</si>
  <si>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</si>
  <si>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</si>
  <si>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</si>
  <si>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</si>
  <si>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</si>
  <si>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</si>
  <si>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</si>
  <si>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</si>
  <si>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</si>
  <si>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</si>
  <si>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</si>
  <si>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</si>
  <si>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</si>
  <si>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</si>
  <si>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</si>
  <si>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</si>
  <si>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</si>
  <si>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</si>
  <si>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</si>
  <si>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</si>
  <si>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</si>
  <si>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</si>
  <si>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</si>
  <si>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</si>
  <si>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</si>
  <si>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</si>
  <si>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</si>
  <si>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</si>
  <si>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</si>
  <si>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</si>
  <si>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</rPr>
      <t>5</t>
    </r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</si>
  <si>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</si>
  <si>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</si>
  <si>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</si>
  <si>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</si>
  <si>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</si>
  <si>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в том числе:
целевые субсидии</t>
  </si>
  <si>
    <t>150</t>
  </si>
  <si>
    <t>180</t>
  </si>
  <si>
    <t xml:space="preserve">субсидии на осуществление капитальных вложений </t>
  </si>
  <si>
    <t>доходы от операции с активами, всего</t>
  </si>
  <si>
    <t>из них: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</si>
  <si>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</si>
  <si>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</si>
  <si>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</si>
  <si>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</si>
  <si>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</si>
  <si>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</si>
  <si>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</si>
  <si>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</si>
  <si>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в том числе: 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</si>
  <si>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</si>
  <si>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</si>
  <si>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</si>
  <si>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 xml:space="preserve">на иные выплаты работникам </t>
  </si>
  <si>
    <t>111</t>
  </si>
  <si>
    <t>112</t>
  </si>
  <si>
    <t>113</t>
  </si>
  <si>
    <t>119</t>
  </si>
  <si>
    <t xml:space="preserve">денежное довольствие военнослужащих и сотрудников, имеющих специальные звания </t>
  </si>
  <si>
    <t>2150</t>
  </si>
  <si>
    <t>131</t>
  </si>
  <si>
    <t>134</t>
  </si>
  <si>
    <t>139</t>
  </si>
  <si>
    <t>2160</t>
  </si>
  <si>
    <t>2170</t>
  </si>
  <si>
    <t>2171</t>
  </si>
  <si>
    <t>2172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</si>
  <si>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</si>
  <si>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</si>
  <si>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в том числе:
на оплату труда стажеров</t>
  </si>
  <si>
    <t>на иные выплаты гражданским лицам (денежное содержание)</t>
  </si>
  <si>
    <t>2200</t>
  </si>
  <si>
    <t>2210</t>
  </si>
  <si>
    <t>2211</t>
  </si>
  <si>
    <t>2220</t>
  </si>
  <si>
    <t>2230</t>
  </si>
  <si>
    <t>2240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</si>
  <si>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</si>
  <si>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</si>
  <si>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</si>
  <si>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</si>
  <si>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</si>
  <si>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</si>
  <si>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</si>
  <si>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</si>
  <si>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</si>
  <si>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</si>
  <si>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</si>
  <si>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</si>
  <si>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>социальное обеспечение детей-сирот и детей, оставшихся без попечения родителей</t>
  </si>
  <si>
    <t xml:space="preserve">уплата налогов, сборов и иных платежей, всего </t>
  </si>
  <si>
    <t>340</t>
  </si>
  <si>
    <t>350</t>
  </si>
  <si>
    <t>360</t>
  </si>
  <si>
    <t>850</t>
  </si>
  <si>
    <t>851</t>
  </si>
  <si>
    <t>852</t>
  </si>
  <si>
    <t>853</t>
  </si>
  <si>
    <t>810</t>
  </si>
  <si>
    <t>862</t>
  </si>
  <si>
    <t>863</t>
  </si>
  <si>
    <t>831</t>
  </si>
  <si>
    <t>241</t>
  </si>
  <si>
    <t>242</t>
  </si>
  <si>
    <t>243</t>
  </si>
  <si>
    <t>2400</t>
  </si>
  <si>
    <t>2410</t>
  </si>
  <si>
    <t>2420</t>
  </si>
  <si>
    <t>2430</t>
  </si>
  <si>
    <t>2500</t>
  </si>
  <si>
    <t>2520</t>
  </si>
  <si>
    <t>2600</t>
  </si>
  <si>
    <t>2610</t>
  </si>
  <si>
    <t>2620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</si>
  <si>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</si>
  <si>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</si>
  <si>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</si>
  <si>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</si>
  <si>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</si>
  <si>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</si>
  <si>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</si>
  <si>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</si>
  <si>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</si>
  <si>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</si>
  <si>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в том числе:
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</si>
  <si>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</si>
  <si>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</si>
  <si>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</si>
  <si>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</si>
  <si>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</si>
  <si>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2650</t>
  </si>
  <si>
    <t>2651</t>
  </si>
  <si>
    <t>2652</t>
  </si>
  <si>
    <t>3000</t>
  </si>
  <si>
    <t>100</t>
  </si>
  <si>
    <t>400</t>
  </si>
  <si>
    <t>406</t>
  </si>
  <si>
    <t>407</t>
  </si>
  <si>
    <t>капитальные вложения в объекты государственной (муниципальной) собственности, всего</t>
  </si>
  <si>
    <t xml:space="preserve">строительство (реконструкция) объектов недвижимого имущества государственными (муниципальными) учреждениями </t>
  </si>
  <si>
    <t>4000</t>
  </si>
  <si>
    <t>из них:
возврат в бюджет средств субсидии</t>
  </si>
  <si>
    <t>4010</t>
  </si>
  <si>
    <t>610</t>
  </si>
  <si>
    <r>
      <t>прочие поступления, всего</t>
    </r>
    <r>
      <rPr>
        <vertAlign val="superscript"/>
        <sz val="9"/>
        <rFont val="Times New Roman"/>
        <family val="1"/>
      </rPr>
      <t>6</t>
    </r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</si>
  <si>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</rPr>
      <t>7</t>
    </r>
  </si>
  <si>
    <t>в том числе:
приобретение объектов недвижимого имущества государственными (муниципальными) учреждениями</t>
  </si>
  <si>
    <r>
      <t>Выплаты, уменьшающие доход, всего</t>
    </r>
    <r>
      <rPr>
        <b/>
        <vertAlign val="superscript"/>
        <sz val="9"/>
        <rFont val="Times New Roman"/>
        <family val="1"/>
      </rPr>
      <t>8</t>
    </r>
  </si>
  <si>
    <r>
      <t>в том числе:
налог на прибыль</t>
    </r>
    <r>
      <rPr>
        <vertAlign val="superscript"/>
        <sz val="9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</si>
  <si>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</si>
  <si>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</si>
  <si>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</rPr>
      <t>9</t>
    </r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</si>
  <si>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</si>
  <si>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</si>
  <si>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</si>
  <si>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</si>
  <si>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</si>
  <si>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</si>
  <si>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</si>
  <si>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</si>
  <si>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</si>
  <si>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</si>
  <si>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</si>
  <si>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</si>
  <si>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</si>
  <si>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</si>
  <si>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</si>
  <si>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</si>
  <si>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</si>
  <si>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</si>
  <si>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</si>
  <si>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</si>
  <si>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</si>
  <si>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</si>
  <si>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</si>
  <si>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</si>
  <si>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</si>
  <si>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r>
      <t>Выплаты на закупку товаров, работ, услуг, всего</t>
    </r>
    <r>
      <rPr>
        <b/>
        <vertAlign val="superscript"/>
        <sz val="9"/>
        <rFont val="Times New Roman"/>
        <family val="1"/>
      </rPr>
      <t>11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</si>
  <si>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  </r>
    <r>
      <rPr>
        <vertAlign val="superscript"/>
        <sz val="9"/>
        <rFont val="Times New Roman"/>
        <family val="1"/>
      </rPr>
      <t>12</t>
    </r>
  </si>
  <si>
    <r>
  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</si>
  <si>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</si>
  <si>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r>
  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</si>
  <si>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t xml:space="preserve">в том числе:
за счет субсидий, предоставляемых на финансовое обеспечение выполнения государственного (муниципального) задания 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</si>
  <si>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</si>
  <si>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</si>
  <si>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r>
      <t>в соответствии с Федеральным законом N 223-ФЗ</t>
    </r>
    <r>
      <rPr>
        <vertAlign val="superscript"/>
        <sz val="9"/>
        <rFont val="Times New Roman"/>
        <family val="1"/>
      </rPr>
      <t>14</t>
    </r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</si>
  <si>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</si>
  <si>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</si>
  <si>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r>
      <t>за счет субсидий, предоставляемых на осуществление капитальных вложений</t>
    </r>
    <r>
      <rPr>
        <vertAlign val="superscript"/>
        <sz val="9"/>
        <rFont val="Times New Roman"/>
        <family val="1"/>
      </rPr>
      <t>15</t>
    </r>
  </si>
  <si>
    <t xml:space="preserve">за счет прочих источников финансового обеспечения </t>
  </si>
  <si>
    <r>
  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  </r>
    <r>
      <rPr>
        <vertAlign val="superscript"/>
        <sz val="9"/>
        <rFont val="Times New Roman"/>
        <family val="1"/>
      </rPr>
      <t>16</t>
    </r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</si>
  <si>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</si>
  <si>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</si>
  <si>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</si>
  <si>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</si>
  <si>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</si>
  <si>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</si>
  <si>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</si>
  <si>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</si>
  <si>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</si>
  <si>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</si>
  <si>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</si>
  <si>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r>
      <t>Аналити-
ческий
код</t>
    </r>
    <r>
      <rPr>
        <vertAlign val="superscript"/>
        <sz val="9"/>
        <rFont val="Times New Roman"/>
        <family val="1"/>
      </rPr>
      <t>4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</si>
  <si>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</rPr>
      <t>5</t>
    </r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</si>
  <si>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</si>
  <si>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</si>
  <si>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</si>
  <si>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</si>
  <si>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</rPr>
      <t>10</t>
    </r>
  </si>
  <si>
    <t>538</t>
  </si>
  <si>
    <t>402701001</t>
  </si>
  <si>
    <t>управление образования города Калуги</t>
  </si>
  <si>
    <t>директор</t>
  </si>
  <si>
    <t>Манюнина Л.Е.</t>
  </si>
  <si>
    <t>323</t>
  </si>
  <si>
    <t>Директор</t>
  </si>
  <si>
    <t>23</t>
  </si>
  <si>
    <t>247</t>
  </si>
  <si>
    <t>муниципальное бюджетное общеобразовательное учреждение "Средняя общеобразовательная школа №3 им.Г.В.Зимина" города Калуги</t>
  </si>
  <si>
    <t>муниципальное бюджетное общеобразовательное учреждение "Средняя общеобразховательная школа № 3 им.В.Г.Зимина" города Калуги</t>
  </si>
  <si>
    <t>начальник ОБУ13</t>
  </si>
  <si>
    <t>В.Л.Бунеев</t>
  </si>
  <si>
    <t>4027048448</t>
  </si>
  <si>
    <t>24</t>
  </si>
  <si>
    <t>440</t>
  </si>
  <si>
    <t>25</t>
  </si>
  <si>
    <t>26</t>
  </si>
  <si>
    <t>07</t>
  </si>
  <si>
    <t>марта</t>
  </si>
  <si>
    <t>07.03.2024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</si>
</sst>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 style="thin"/>
      <right style="mediumDashDot"/>
      <top style="thin"/>
      <bottom>
        <color indexed="63"/>
      </bottom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fill" shrinkToFit="1"/>
    </xf>
    <xf numFmtId="0" fontId="2" fillId="0" borderId="11" xfId="0" applyFont="1" applyBorder="1" applyAlignment="1">
      <alignment horizontal="left" vertical="center" indent="2"/>
    </xf>
    <xf numFmtId="0" fontId="2" fillId="0" borderId="21" xfId="0" applyFont="1" applyBorder="1" applyAlignment="1">
      <alignment horizontal="left" vertical="center" indent="2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left" vertical="center" wrapText="1" indent="2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3" fontId="2" fillId="0" borderId="30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horizontal="left" vertical="center" wrapText="1" indent="2"/>
    </xf>
    <xf numFmtId="0" fontId="2" fillId="0" borderId="39" xfId="0" applyFont="1" applyBorder="1" applyAlignment="1">
      <alignment horizontal="left" vertical="center" wrapText="1" indent="2"/>
    </xf>
    <xf numFmtId="49" fontId="2" fillId="0" borderId="40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3"/>
    </xf>
    <xf numFmtId="0" fontId="2" fillId="0" borderId="21" xfId="0" applyFont="1" applyBorder="1" applyAlignment="1">
      <alignment horizontal="left" vertical="center" wrapText="1" indent="3"/>
    </xf>
    <xf numFmtId="0" fontId="2" fillId="0" borderId="24" xfId="0" applyFont="1" applyBorder="1" applyAlignment="1">
      <alignment horizontal="left" vertical="center" indent="2"/>
    </xf>
    <xf numFmtId="0" fontId="2" fillId="0" borderId="38" xfId="0" applyFont="1" applyBorder="1" applyAlignment="1">
      <alignment horizontal="left" vertical="center" indent="2"/>
    </xf>
    <xf numFmtId="0" fontId="2" fillId="0" borderId="39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1" shrinkToFit="1"/>
    </xf>
    <xf numFmtId="0" fontId="2" fillId="0" borderId="41" xfId="0" applyFont="1" applyBorder="1" applyAlignment="1">
      <alignment horizontal="left" vertical="center" indent="1" shrinkToFit="1"/>
    </xf>
    <xf numFmtId="0" fontId="12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vertical="justify" wrapText="1"/>
    </xf>
    <xf numFmtId="0" fontId="12" fillId="0" borderId="0" xfId="0" applyFont="1" applyBorder="1" applyAlignment="1">
      <alignment vertical="justify" wrapText="1"/>
    </xf>
    <xf numFmtId="0" fontId="1" fillId="0" borderId="0" xfId="0" applyFont="1" applyBorder="1" applyAlignment="1">
      <alignment vertical="justify"/>
    </xf>
    <xf numFmtId="0" fontId="12" fillId="0" borderId="0" xfId="0" applyFont="1" applyAlignment="1">
      <alignment vertical="justify" wrapText="1"/>
    </xf>
    <xf numFmtId="0" fontId="1" fillId="0" borderId="0" xfId="0" applyFont="1" applyAlignment="1">
      <alignment vertical="justify" wrapText="1"/>
    </xf>
    <xf numFmtId="4" fontId="10" fillId="0" borderId="30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2"/>
    </xf>
    <xf numFmtId="0" fontId="2" fillId="0" borderId="30" xfId="0" applyFont="1" applyBorder="1" applyAlignment="1">
      <alignment horizontal="left" vertical="center" wrapText="1" indent="2"/>
    </xf>
    <xf numFmtId="0" fontId="2" fillId="0" borderId="34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3"/>
    </xf>
    <xf numFmtId="0" fontId="2" fillId="0" borderId="30" xfId="0" applyFont="1" applyBorder="1" applyAlignment="1">
      <alignment horizontal="left" vertical="center" wrapText="1" indent="3"/>
    </xf>
    <xf numFmtId="0" fontId="2" fillId="0" borderId="34" xfId="0" applyFont="1" applyBorder="1" applyAlignment="1">
      <alignment horizontal="left" vertical="center" wrapText="1" indent="3"/>
    </xf>
    <xf numFmtId="0" fontId="2" fillId="0" borderId="24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indent="2" shrinkToFit="1"/>
    </xf>
    <xf numFmtId="0" fontId="2" fillId="0" borderId="41" xfId="0" applyFont="1" applyBorder="1" applyAlignment="1">
      <alignment horizontal="left" vertical="center" indent="2" shrinkToFit="1"/>
    </xf>
    <xf numFmtId="0" fontId="10" fillId="0" borderId="24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49" fontId="10" fillId="0" borderId="35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 indent="1"/>
    </xf>
    <xf numFmtId="0" fontId="2" fillId="0" borderId="41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vertical="center" wrapText="1" indent="2"/>
    </xf>
    <xf numFmtId="0" fontId="2" fillId="0" borderId="41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1"/>
    </xf>
    <xf numFmtId="0" fontId="2" fillId="0" borderId="41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4" fontId="2" fillId="0" borderId="4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45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0" xfId="0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right" indent="1"/>
    </xf>
    <xf numFmtId="49" fontId="0" fillId="0" borderId="35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justify"/>
    </xf>
    <xf numFmtId="49" fontId="0" fillId="0" borderId="11" xfId="0" applyNumberFormat="1" applyBorder="1" applyAlignment="1">
      <alignment horizontal="justify"/>
    </xf>
    <xf numFmtId="49" fontId="5" fillId="0" borderId="1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46" xfId="0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4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1" fillId="0" borderId="23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2" fillId="0" borderId="24" xfId="0" applyFont="1" applyBorder="1" applyAlignment="1">
      <alignment horizontal="left" vertical="center" wrapText="1" indent="3"/>
    </xf>
    <xf numFmtId="0" fontId="2" fillId="0" borderId="38" xfId="0" applyFont="1" applyBorder="1" applyAlignment="1">
      <alignment horizontal="left" vertical="center" wrapText="1" indent="3"/>
    </xf>
    <xf numFmtId="0" fontId="2" fillId="0" borderId="22" xfId="0" applyFont="1" applyBorder="1" applyAlignment="1">
      <alignment horizontal="left" vertical="center" wrapText="1" indent="3"/>
    </xf>
    <xf numFmtId="0" fontId="2" fillId="0" borderId="29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 indent="1"/>
    </xf>
    <xf numFmtId="0" fontId="2" fillId="0" borderId="34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left" vertical="center" wrapText="1" indent="2"/>
    </xf>
    <xf numFmtId="0" fontId="2" fillId="0" borderId="32" xfId="0" applyFont="1" applyBorder="1" applyAlignment="1">
      <alignment horizontal="left" vertical="center" wrapText="1" indent="2"/>
    </xf>
    <xf numFmtId="0" fontId="2" fillId="0" borderId="33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indent="2"/>
    </xf>
    <xf numFmtId="0" fontId="2" fillId="0" borderId="41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top" wrapText="1" indent="2"/>
    </xf>
    <xf numFmtId="0" fontId="2" fillId="0" borderId="41" xfId="0" applyFont="1" applyBorder="1" applyAlignment="1">
      <alignment horizontal="left" vertical="top" wrapText="1" indent="2"/>
    </xf>
    <xf numFmtId="0" fontId="2" fillId="0" borderId="39" xfId="0" applyFont="1" applyBorder="1" applyAlignment="1">
      <alignment horizontal="left" vertical="center" wrapText="1" indent="3"/>
    </xf>
    <xf numFmtId="0" fontId="10" fillId="0" borderId="24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justify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3" fontId="2" fillId="0" borderId="51" xfId="0" applyNumberFormat="1" applyFont="1" applyBorder="1" applyAlignment="1">
      <alignment horizontal="center"/>
    </xf>
    <xf numFmtId="3" fontId="2" fillId="0" borderId="52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9" xfId="0" applyFont="1" applyBorder="1" applyAlignment="1">
      <alignment horizontal="left" wrapText="1" indent="4"/>
    </xf>
    <xf numFmtId="0" fontId="2" fillId="0" borderId="30" xfId="0" applyFont="1" applyBorder="1" applyAlignment="1">
      <alignment horizontal="left" wrapText="1" indent="4"/>
    </xf>
    <xf numFmtId="0" fontId="2" fillId="0" borderId="42" xfId="0" applyFont="1" applyBorder="1" applyAlignment="1">
      <alignment horizontal="left" wrapText="1" indent="4"/>
    </xf>
    <xf numFmtId="4" fontId="2" fillId="0" borderId="34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5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indent="3"/>
    </xf>
    <xf numFmtId="0" fontId="2" fillId="0" borderId="30" xfId="0" applyFont="1" applyBorder="1" applyAlignment="1">
      <alignment horizontal="left" indent="3"/>
    </xf>
    <xf numFmtId="0" fontId="2" fillId="0" borderId="42" xfId="0" applyFont="1" applyBorder="1" applyAlignment="1">
      <alignment horizontal="left" indent="3"/>
    </xf>
    <xf numFmtId="0" fontId="2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left" wrapText="1" indent="3"/>
    </xf>
    <xf numFmtId="0" fontId="2" fillId="0" borderId="53" xfId="0" applyFont="1" applyBorder="1" applyAlignment="1">
      <alignment horizontal="left" indent="3"/>
    </xf>
    <xf numFmtId="0" fontId="2" fillId="0" borderId="25" xfId="0" applyFont="1" applyBorder="1" applyAlignment="1">
      <alignment horizontal="left" indent="3"/>
    </xf>
    <xf numFmtId="0" fontId="2" fillId="0" borderId="29" xfId="0" applyFont="1" applyBorder="1" applyAlignment="1">
      <alignment horizontal="left" wrapText="1" indent="2"/>
    </xf>
    <xf numFmtId="0" fontId="2" fillId="0" borderId="30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wrapText="1" indent="2"/>
    </xf>
    <xf numFmtId="0" fontId="2" fillId="0" borderId="29" xfId="0" applyFont="1" applyBorder="1" applyAlignment="1">
      <alignment horizontal="left" wrapText="1" indent="3"/>
    </xf>
    <xf numFmtId="0" fontId="2" fillId="0" borderId="42" xfId="0" applyFont="1" applyBorder="1" applyAlignment="1">
      <alignment horizontal="left" indent="2" shrinkToFit="1"/>
    </xf>
    <xf numFmtId="0" fontId="2" fillId="0" borderId="10" xfId="0" applyFont="1" applyBorder="1" applyAlignment="1">
      <alignment horizontal="left" indent="2" shrinkToFit="1"/>
    </xf>
    <xf numFmtId="0" fontId="2" fillId="0" borderId="41" xfId="0" applyFont="1" applyBorder="1" applyAlignment="1">
      <alignment horizontal="left" indent="2" shrinkToFit="1"/>
    </xf>
    <xf numFmtId="0" fontId="2" fillId="0" borderId="30" xfId="0" applyFont="1" applyBorder="1" applyAlignment="1">
      <alignment horizontal="left" indent="2"/>
    </xf>
    <xf numFmtId="0" fontId="2" fillId="0" borderId="42" xfId="0" applyFont="1" applyBorder="1" applyAlignment="1">
      <alignment horizontal="left" indent="2"/>
    </xf>
    <xf numFmtId="0" fontId="2" fillId="0" borderId="42" xfId="0" applyFont="1" applyBorder="1" applyAlignment="1">
      <alignment horizontal="left" wrapText="1" indent="1"/>
    </xf>
    <xf numFmtId="0" fontId="10" fillId="0" borderId="38" xfId="0" applyFont="1" applyBorder="1" applyAlignment="1">
      <alignment horizontal="center"/>
    </xf>
    <xf numFmtId="0" fontId="2" fillId="0" borderId="42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1"/>
    </xf>
    <xf numFmtId="0" fontId="2" fillId="0" borderId="41" xfId="0" applyFont="1" applyBorder="1" applyAlignment="1">
      <alignment horizontal="left" vertical="top" wrapText="1" indent="1"/>
    </xf>
    <xf numFmtId="4" fontId="2" fillId="0" borderId="44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wrapText="1" indent="1"/>
    </xf>
    <xf numFmtId="0" fontId="2" fillId="0" borderId="30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10" fillId="0" borderId="4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49" fontId="5" fillId="0" borderId="5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0" fillId="0" borderId="26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0" fillId="0" borderId="0" xfId="0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0" fillId="0" borderId="56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59" xfId="0" applyNumberFormat="1" applyFont="1" applyBorder="1" applyAlignment="1">
      <alignment/>
    </xf>
    <xf numFmtId="0" fontId="1" fillId="0" borderId="6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X121"/>
  <sheetViews>
    <sheetView showGridLines="0" tabSelected="1" zoomScaleSheetLayoutView="100" zoomScalePageLayoutView="0" workbookViewId="0" topLeftCell="A7">
      <selection activeCell="AW25" sqref="AW25:BC27"/>
    </sheetView>
  </sheetViews>
  <sheetFormatPr defaultColWidth="2" defaultRowHeight="12.75"/>
  <sheetData>
    <row r="1" ht="13.5" customHeight="1"/>
    <row r="2" spans="55:76" ht="13.5" customHeight="1">
      <c r="BC2" s="194" t="s">
        <v>54</v>
      </c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</row>
    <row r="3" spans="55:76" ht="13.5" customHeight="1">
      <c r="BC3" s="146" t="s">
        <v>249</v>
      </c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</row>
    <row r="4" spans="55:76" ht="13.5" customHeight="1">
      <c r="BC4" s="195" t="s">
        <v>55</v>
      </c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</row>
    <row r="5" spans="55:76" ht="47.25" customHeight="1">
      <c r="BC5" s="175" t="s">
        <v>253</v>
      </c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</row>
    <row r="6" spans="55:76" ht="13.5" customHeight="1">
      <c r="BC6" s="187" t="s">
        <v>56</v>
      </c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</row>
    <row r="7" spans="56:75" ht="13.5" customHeight="1">
      <c r="BD7" s="146"/>
      <c r="BE7" s="146"/>
      <c r="BF7" s="146"/>
      <c r="BG7" s="146"/>
      <c r="BH7" s="146"/>
      <c r="BI7" s="146"/>
      <c r="BJ7" s="146"/>
      <c r="BK7" s="146"/>
      <c r="BL7" s="2"/>
      <c r="BM7" s="145" t="s">
        <v>255</v>
      </c>
      <c r="BN7" s="146"/>
      <c r="BO7" s="146"/>
      <c r="BP7" s="146"/>
      <c r="BQ7" s="146"/>
      <c r="BR7" s="146"/>
      <c r="BS7" s="146"/>
      <c r="BT7" s="146"/>
      <c r="BU7" s="146"/>
      <c r="BV7" s="146"/>
      <c r="BW7" s="146"/>
    </row>
    <row r="8" spans="56:75" ht="13.5" customHeight="1">
      <c r="BD8" s="187" t="s">
        <v>57</v>
      </c>
      <c r="BE8" s="187"/>
      <c r="BF8" s="187"/>
      <c r="BG8" s="187"/>
      <c r="BH8" s="187"/>
      <c r="BI8" s="187"/>
      <c r="BJ8" s="187"/>
      <c r="BK8" s="187"/>
      <c r="BL8" s="1"/>
      <c r="BM8" s="187" t="s">
        <v>58</v>
      </c>
      <c r="BN8" s="187"/>
      <c r="BO8" s="187"/>
      <c r="BP8" s="187"/>
      <c r="BQ8" s="187"/>
      <c r="BR8" s="187"/>
      <c r="BS8" s="187"/>
      <c r="BT8" s="187"/>
      <c r="BU8" s="187"/>
      <c r="BV8" s="187"/>
      <c r="BW8" s="187"/>
    </row>
    <row r="9" spans="55:71" ht="11.25" customHeight="1">
      <c r="BC9" t="s">
        <v>59</v>
      </c>
      <c r="BD9" s="146"/>
      <c r="BE9" s="146"/>
      <c r="BF9" t="s">
        <v>59</v>
      </c>
      <c r="BG9" s="146"/>
      <c r="BH9" s="146"/>
      <c r="BI9" s="146"/>
      <c r="BJ9" s="146"/>
      <c r="BK9" s="146"/>
      <c r="BL9" s="146"/>
      <c r="BM9" s="146"/>
      <c r="BN9" s="146"/>
      <c r="BO9" s="147">
        <v>20</v>
      </c>
      <c r="BP9" s="147"/>
      <c r="BQ9" s="146"/>
      <c r="BR9" s="146"/>
      <c r="BS9" t="s">
        <v>60</v>
      </c>
    </row>
    <row r="10" ht="15">
      <c r="AI10" s="4"/>
    </row>
    <row r="11" spans="1:76" ht="14.25" customHeight="1">
      <c r="A11" s="178" t="s">
        <v>0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7" t="s">
        <v>257</v>
      </c>
      <c r="AZ11" s="177"/>
      <c r="BA11" s="3" t="s">
        <v>60</v>
      </c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189" t="s">
        <v>5</v>
      </c>
      <c r="BR11" s="189"/>
      <c r="BS11" s="189"/>
      <c r="BT11" s="189"/>
      <c r="BU11" s="189"/>
      <c r="BV11" s="189"/>
      <c r="BW11" s="189"/>
      <c r="BX11" s="189"/>
    </row>
    <row r="12" spans="24:76" ht="15.75" customHeight="1" thickBot="1">
      <c r="X12" s="178" t="s">
        <v>1</v>
      </c>
      <c r="Y12" s="178"/>
      <c r="Z12" s="178"/>
      <c r="AA12" s="178"/>
      <c r="AB12" s="145" t="s">
        <v>257</v>
      </c>
      <c r="AC12" s="146"/>
      <c r="AD12" s="35" t="s">
        <v>2</v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Q12" s="145" t="s">
        <v>259</v>
      </c>
      <c r="AR12" s="146"/>
      <c r="AS12" s="35" t="s">
        <v>3</v>
      </c>
      <c r="AU12" s="38"/>
      <c r="AV12" s="145" t="s">
        <v>260</v>
      </c>
      <c r="AW12" s="146"/>
      <c r="AX12" s="188" t="s">
        <v>4</v>
      </c>
      <c r="AY12" s="188"/>
      <c r="AZ12" s="188"/>
      <c r="BA12" s="188"/>
      <c r="BB12" s="188"/>
      <c r="BQ12" s="190"/>
      <c r="BR12" s="190"/>
      <c r="BS12" s="190"/>
      <c r="BT12" s="190"/>
      <c r="BU12" s="190"/>
      <c r="BV12" s="190"/>
      <c r="BW12" s="190"/>
      <c r="BX12" s="190"/>
    </row>
    <row r="13" spans="31:76" ht="15.75">
      <c r="AE13" t="s">
        <v>16</v>
      </c>
      <c r="AG13" s="145" t="s">
        <v>261</v>
      </c>
      <c r="AH13" s="146"/>
      <c r="AI13" t="s">
        <v>59</v>
      </c>
      <c r="AJ13" s="145" t="s">
        <v>262</v>
      </c>
      <c r="AK13" s="146"/>
      <c r="AL13" s="146"/>
      <c r="AM13" s="146"/>
      <c r="AN13" s="146"/>
      <c r="AO13" s="146"/>
      <c r="AP13" s="146"/>
      <c r="AQ13" s="146"/>
      <c r="AR13" s="147">
        <v>20</v>
      </c>
      <c r="AS13" s="147"/>
      <c r="AT13" s="146" t="s">
        <v>257</v>
      </c>
      <c r="AU13" s="146"/>
      <c r="AV13" s="147" t="s">
        <v>17</v>
      </c>
      <c r="AW13" s="147"/>
      <c r="BF13" s="182" t="s">
        <v>6</v>
      </c>
      <c r="BG13" s="182"/>
      <c r="BH13" s="182"/>
      <c r="BI13" s="182"/>
      <c r="BJ13" s="182"/>
      <c r="BK13" s="182"/>
      <c r="BL13" s="182"/>
      <c r="BM13" s="182"/>
      <c r="BN13" s="182"/>
      <c r="BO13" s="182"/>
      <c r="BP13" s="183"/>
      <c r="BQ13" s="191" t="s">
        <v>263</v>
      </c>
      <c r="BR13" s="192"/>
      <c r="BS13" s="192"/>
      <c r="BT13" s="192"/>
      <c r="BU13" s="192"/>
      <c r="BV13" s="192"/>
      <c r="BW13" s="192"/>
      <c r="BX13" s="193"/>
    </row>
    <row r="14" spans="1:76" ht="12.75">
      <c r="A14" s="6" t="s">
        <v>14</v>
      </c>
      <c r="BF14" s="182" t="s">
        <v>7</v>
      </c>
      <c r="BG14" s="182"/>
      <c r="BH14" s="182"/>
      <c r="BI14" s="182"/>
      <c r="BJ14" s="182"/>
      <c r="BK14" s="182"/>
      <c r="BL14" s="182"/>
      <c r="BM14" s="182"/>
      <c r="BN14" s="182"/>
      <c r="BO14" s="182"/>
      <c r="BP14" s="183"/>
      <c r="BQ14" s="171"/>
      <c r="BR14" s="172"/>
      <c r="BS14" s="172"/>
      <c r="BT14" s="172"/>
      <c r="BU14" s="172"/>
      <c r="BV14" s="172"/>
      <c r="BW14" s="172"/>
      <c r="BX14" s="173"/>
    </row>
    <row r="15" spans="1:76" ht="12.75">
      <c r="A15" s="6" t="s">
        <v>13</v>
      </c>
      <c r="N15" s="146" t="s">
        <v>245</v>
      </c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84" t="s">
        <v>8</v>
      </c>
      <c r="BG15" s="184"/>
      <c r="BH15" s="184"/>
      <c r="BI15" s="184"/>
      <c r="BJ15" s="184"/>
      <c r="BK15" s="184"/>
      <c r="BL15" s="184"/>
      <c r="BM15" s="184"/>
      <c r="BN15" s="184"/>
      <c r="BO15" s="184"/>
      <c r="BP15" s="185"/>
      <c r="BQ15" s="171" t="s">
        <v>243</v>
      </c>
      <c r="BR15" s="172"/>
      <c r="BS15" s="172"/>
      <c r="BT15" s="172"/>
      <c r="BU15" s="172"/>
      <c r="BV15" s="172"/>
      <c r="BW15" s="172"/>
      <c r="BX15" s="173"/>
    </row>
    <row r="16" spans="58:76" ht="12.75">
      <c r="BF16" s="186" t="s">
        <v>7</v>
      </c>
      <c r="BG16" s="186"/>
      <c r="BH16" s="186"/>
      <c r="BI16" s="186"/>
      <c r="BJ16" s="186"/>
      <c r="BK16" s="186"/>
      <c r="BL16" s="186"/>
      <c r="BM16" s="186"/>
      <c r="BN16" s="186"/>
      <c r="BO16" s="186"/>
      <c r="BP16" s="170"/>
      <c r="BQ16" s="171"/>
      <c r="BR16" s="172"/>
      <c r="BS16" s="172"/>
      <c r="BT16" s="172"/>
      <c r="BU16" s="172"/>
      <c r="BV16" s="172"/>
      <c r="BW16" s="172"/>
      <c r="BX16" s="173"/>
    </row>
    <row r="17" spans="58:76" ht="11.25" customHeight="1">
      <c r="BF17" s="170" t="s">
        <v>9</v>
      </c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4" t="s">
        <v>256</v>
      </c>
      <c r="BR17" s="172"/>
      <c r="BS17" s="172"/>
      <c r="BT17" s="172"/>
      <c r="BU17" s="172"/>
      <c r="BV17" s="172"/>
      <c r="BW17" s="172"/>
      <c r="BX17" s="173"/>
    </row>
    <row r="18" spans="1:76" ht="27" customHeight="1">
      <c r="A18" s="6" t="s">
        <v>12</v>
      </c>
      <c r="H18" s="175" t="s">
        <v>252</v>
      </c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0" t="s">
        <v>10</v>
      </c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1" t="s">
        <v>244</v>
      </c>
      <c r="BR18" s="172"/>
      <c r="BS18" s="172"/>
      <c r="BT18" s="172"/>
      <c r="BU18" s="172"/>
      <c r="BV18" s="172"/>
      <c r="BW18" s="172"/>
      <c r="BX18" s="173"/>
    </row>
    <row r="19" spans="1:76" ht="13.5" thickBot="1">
      <c r="A19" s="6" t="s">
        <v>15</v>
      </c>
      <c r="BF19" s="170" t="s">
        <v>11</v>
      </c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9">
        <v>383</v>
      </c>
      <c r="BR19" s="180"/>
      <c r="BS19" s="180"/>
      <c r="BT19" s="180"/>
      <c r="BU19" s="180"/>
      <c r="BV19" s="180"/>
      <c r="BW19" s="180"/>
      <c r="BX19" s="181"/>
    </row>
    <row r="20" spans="1:76" ht="12.75">
      <c r="A20" s="153" t="s">
        <v>18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</row>
    <row r="21" spans="1:76" s="7" customFormat="1" ht="17.25" customHeight="1">
      <c r="A21" s="166" t="s">
        <v>19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7"/>
      <c r="AF21" s="148" t="s">
        <v>20</v>
      </c>
      <c r="AG21" s="148"/>
      <c r="AH21" s="148"/>
      <c r="AI21" s="148"/>
      <c r="AJ21" s="148" t="s">
        <v>235</v>
      </c>
      <c r="AK21" s="148"/>
      <c r="AL21" s="148"/>
      <c r="AM21" s="148"/>
      <c r="AN21" s="148"/>
      <c r="AO21" s="148"/>
      <c r="AP21" s="148"/>
      <c r="AQ21" s="148"/>
      <c r="AR21" s="148" t="s">
        <v>236</v>
      </c>
      <c r="AS21" s="148"/>
      <c r="AT21" s="148"/>
      <c r="AU21" s="148"/>
      <c r="AV21" s="148"/>
      <c r="AW21" s="149" t="s">
        <v>21</v>
      </c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</row>
    <row r="22" spans="1:76" s="7" customFormat="1" ht="16.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9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39" t="s">
        <v>22</v>
      </c>
      <c r="AX22" s="140"/>
      <c r="AY22" s="140"/>
      <c r="AZ22" s="141" t="s">
        <v>250</v>
      </c>
      <c r="BA22" s="141"/>
      <c r="BB22" s="162" t="s">
        <v>60</v>
      </c>
      <c r="BC22" s="163"/>
      <c r="BD22" s="154" t="s">
        <v>22</v>
      </c>
      <c r="BE22" s="154"/>
      <c r="BF22" s="154"/>
      <c r="BG22" s="155" t="s">
        <v>257</v>
      </c>
      <c r="BH22" s="155"/>
      <c r="BI22" s="156" t="s">
        <v>60</v>
      </c>
      <c r="BJ22" s="156"/>
      <c r="BK22" s="139" t="s">
        <v>22</v>
      </c>
      <c r="BL22" s="140"/>
      <c r="BM22" s="140"/>
      <c r="BN22" s="141" t="s">
        <v>259</v>
      </c>
      <c r="BO22" s="141"/>
      <c r="BP22" s="162" t="s">
        <v>60</v>
      </c>
      <c r="BQ22" s="163"/>
      <c r="BR22" s="151" t="s">
        <v>24</v>
      </c>
      <c r="BS22" s="151"/>
      <c r="BT22" s="151"/>
      <c r="BU22" s="151"/>
      <c r="BV22" s="151"/>
      <c r="BW22" s="151"/>
      <c r="BX22" s="151"/>
    </row>
    <row r="23" spans="1:76" s="7" customFormat="1" ht="39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61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60" t="s">
        <v>23</v>
      </c>
      <c r="AX23" s="157"/>
      <c r="AY23" s="157"/>
      <c r="AZ23" s="157"/>
      <c r="BA23" s="157"/>
      <c r="BB23" s="157"/>
      <c r="BC23" s="161"/>
      <c r="BD23" s="152" t="s">
        <v>26</v>
      </c>
      <c r="BE23" s="157"/>
      <c r="BF23" s="157"/>
      <c r="BG23" s="157"/>
      <c r="BH23" s="157"/>
      <c r="BI23" s="157"/>
      <c r="BJ23" s="157"/>
      <c r="BK23" s="160" t="s">
        <v>25</v>
      </c>
      <c r="BL23" s="157"/>
      <c r="BM23" s="157"/>
      <c r="BN23" s="157"/>
      <c r="BO23" s="157"/>
      <c r="BP23" s="157"/>
      <c r="BQ23" s="161"/>
      <c r="BR23" s="152"/>
      <c r="BS23" s="152"/>
      <c r="BT23" s="152"/>
      <c r="BU23" s="152"/>
      <c r="BV23" s="152"/>
      <c r="BW23" s="152"/>
      <c r="BX23" s="152"/>
    </row>
    <row r="24" spans="1:76" s="7" customFormat="1" ht="12.75" thickBot="1">
      <c r="A24" s="164">
        <v>1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58">
        <v>2</v>
      </c>
      <c r="AG24" s="158"/>
      <c r="AH24" s="158"/>
      <c r="AI24" s="158"/>
      <c r="AJ24" s="158">
        <v>3</v>
      </c>
      <c r="AK24" s="158"/>
      <c r="AL24" s="158"/>
      <c r="AM24" s="158"/>
      <c r="AN24" s="158"/>
      <c r="AO24" s="158"/>
      <c r="AP24" s="158"/>
      <c r="AQ24" s="158"/>
      <c r="AR24" s="158">
        <v>4</v>
      </c>
      <c r="AS24" s="158"/>
      <c r="AT24" s="158"/>
      <c r="AU24" s="158"/>
      <c r="AV24" s="158"/>
      <c r="AW24" s="158">
        <v>5</v>
      </c>
      <c r="AX24" s="158"/>
      <c r="AY24" s="158"/>
      <c r="AZ24" s="158"/>
      <c r="BA24" s="158"/>
      <c r="BB24" s="158"/>
      <c r="BC24" s="158"/>
      <c r="BD24" s="158">
        <v>6</v>
      </c>
      <c r="BE24" s="158"/>
      <c r="BF24" s="158"/>
      <c r="BG24" s="158"/>
      <c r="BH24" s="158"/>
      <c r="BI24" s="158"/>
      <c r="BJ24" s="158"/>
      <c r="BK24" s="158">
        <v>7</v>
      </c>
      <c r="BL24" s="158"/>
      <c r="BM24" s="158"/>
      <c r="BN24" s="158"/>
      <c r="BO24" s="158"/>
      <c r="BP24" s="158"/>
      <c r="BQ24" s="158"/>
      <c r="BR24" s="158">
        <v>8</v>
      </c>
      <c r="BS24" s="158"/>
      <c r="BT24" s="158"/>
      <c r="BU24" s="158"/>
      <c r="BV24" s="158"/>
      <c r="BW24" s="158"/>
      <c r="BX24" s="159"/>
    </row>
    <row r="25" spans="1:76" s="7" customFormat="1" ht="13.5">
      <c r="A25" s="136" t="s">
        <v>63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8"/>
      <c r="AF25" s="142" t="s">
        <v>30</v>
      </c>
      <c r="AG25" s="132"/>
      <c r="AH25" s="132"/>
      <c r="AI25" s="132"/>
      <c r="AJ25" s="132" t="s">
        <v>34</v>
      </c>
      <c r="AK25" s="132"/>
      <c r="AL25" s="132"/>
      <c r="AM25" s="132"/>
      <c r="AN25" s="132"/>
      <c r="AO25" s="132"/>
      <c r="AP25" s="132"/>
      <c r="AQ25" s="132"/>
      <c r="AR25" s="132" t="s">
        <v>34</v>
      </c>
      <c r="AS25" s="132"/>
      <c r="AT25" s="132"/>
      <c r="AU25" s="132"/>
      <c r="AV25" s="132"/>
      <c r="AW25" s="131">
        <f>253449.82+239398.38</f>
        <v>492848.2</v>
      </c>
      <c r="AX25" s="131"/>
      <c r="AY25" s="131"/>
      <c r="AZ25" s="131"/>
      <c r="BA25" s="131"/>
      <c r="BB25" s="131"/>
      <c r="BC25" s="131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30"/>
    </row>
    <row r="26" spans="1:76" s="7" customFormat="1" ht="13.5">
      <c r="A26" s="136" t="s">
        <v>237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8"/>
      <c r="AF26" s="65" t="s">
        <v>31</v>
      </c>
      <c r="AG26" s="56"/>
      <c r="AH26" s="56"/>
      <c r="AI26" s="56"/>
      <c r="AJ26" s="56" t="s">
        <v>34</v>
      </c>
      <c r="AK26" s="56"/>
      <c r="AL26" s="56"/>
      <c r="AM26" s="56"/>
      <c r="AN26" s="56"/>
      <c r="AO26" s="56"/>
      <c r="AP26" s="56"/>
      <c r="AQ26" s="56"/>
      <c r="AR26" s="56" t="s">
        <v>34</v>
      </c>
      <c r="AS26" s="56"/>
      <c r="AT26" s="56"/>
      <c r="AU26" s="56"/>
      <c r="AV26" s="56"/>
      <c r="AW26" s="57"/>
      <c r="AX26" s="57"/>
      <c r="AY26" s="57"/>
      <c r="AZ26" s="57"/>
      <c r="BA26" s="57"/>
      <c r="BB26" s="57"/>
      <c r="BC26" s="57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4"/>
    </row>
    <row r="27" spans="1:76" s="7" customFormat="1" ht="12">
      <c r="A27" s="133" t="s">
        <v>27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5"/>
      <c r="AF27" s="143" t="s">
        <v>32</v>
      </c>
      <c r="AG27" s="144"/>
      <c r="AH27" s="144"/>
      <c r="AI27" s="144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94">
        <f>AW28+AW31+AW35+AW38+AW41+AW45+AW49</f>
        <v>59152330</v>
      </c>
      <c r="AX27" s="94"/>
      <c r="AY27" s="94"/>
      <c r="AZ27" s="94"/>
      <c r="BA27" s="94"/>
      <c r="BB27" s="94"/>
      <c r="BC27" s="94"/>
      <c r="BD27" s="94">
        <f>BD28+BD31+BD35+BD38+BD41+BD45+BD49</f>
        <v>52795155</v>
      </c>
      <c r="BE27" s="94"/>
      <c r="BF27" s="94"/>
      <c r="BG27" s="94"/>
      <c r="BH27" s="94"/>
      <c r="BI27" s="94"/>
      <c r="BJ27" s="94"/>
      <c r="BK27" s="94">
        <f>BK28+BK31+BK35+BK38+BK41+BK45+BK49</f>
        <v>49446430</v>
      </c>
      <c r="BL27" s="94"/>
      <c r="BM27" s="94"/>
      <c r="BN27" s="94"/>
      <c r="BO27" s="94"/>
      <c r="BP27" s="94"/>
      <c r="BQ27" s="94"/>
      <c r="BR27" s="63"/>
      <c r="BS27" s="63"/>
      <c r="BT27" s="63"/>
      <c r="BU27" s="63"/>
      <c r="BV27" s="63"/>
      <c r="BW27" s="63"/>
      <c r="BX27" s="64"/>
    </row>
    <row r="28" spans="1:76" s="7" customFormat="1" ht="23.25" customHeight="1">
      <c r="A28" s="122" t="s">
        <v>28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3"/>
      <c r="AF28" s="53" t="s">
        <v>33</v>
      </c>
      <c r="AG28" s="54"/>
      <c r="AH28" s="54"/>
      <c r="AI28" s="55"/>
      <c r="AJ28" s="117" t="s">
        <v>35</v>
      </c>
      <c r="AK28" s="54"/>
      <c r="AL28" s="54"/>
      <c r="AM28" s="54"/>
      <c r="AN28" s="54"/>
      <c r="AO28" s="54"/>
      <c r="AP28" s="54"/>
      <c r="AQ28" s="55"/>
      <c r="AR28" s="117"/>
      <c r="AS28" s="54"/>
      <c r="AT28" s="54"/>
      <c r="AU28" s="54"/>
      <c r="AV28" s="55"/>
      <c r="AW28" s="126">
        <v>0</v>
      </c>
      <c r="AX28" s="127"/>
      <c r="AY28" s="127"/>
      <c r="AZ28" s="127"/>
      <c r="BA28" s="127"/>
      <c r="BB28" s="127"/>
      <c r="BC28" s="128"/>
      <c r="BD28" s="126"/>
      <c r="BE28" s="127"/>
      <c r="BF28" s="127"/>
      <c r="BG28" s="127"/>
      <c r="BH28" s="127"/>
      <c r="BI28" s="127"/>
      <c r="BJ28" s="128"/>
      <c r="BK28" s="126"/>
      <c r="BL28" s="127"/>
      <c r="BM28" s="127"/>
      <c r="BN28" s="127"/>
      <c r="BO28" s="127"/>
      <c r="BP28" s="127"/>
      <c r="BQ28" s="128"/>
      <c r="BR28" s="114"/>
      <c r="BS28" s="115"/>
      <c r="BT28" s="115"/>
      <c r="BU28" s="115"/>
      <c r="BV28" s="115"/>
      <c r="BW28" s="115"/>
      <c r="BX28" s="116"/>
    </row>
    <row r="29" spans="1:76" s="7" customFormat="1" ht="12">
      <c r="A29" s="83" t="s">
        <v>29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5"/>
      <c r="AF29" s="66" t="s">
        <v>61</v>
      </c>
      <c r="AG29" s="67"/>
      <c r="AH29" s="67"/>
      <c r="AI29" s="68"/>
      <c r="AJ29" s="72"/>
      <c r="AK29" s="67"/>
      <c r="AL29" s="67"/>
      <c r="AM29" s="67"/>
      <c r="AN29" s="67"/>
      <c r="AO29" s="67"/>
      <c r="AP29" s="67"/>
      <c r="AQ29" s="68"/>
      <c r="AR29" s="72"/>
      <c r="AS29" s="67"/>
      <c r="AT29" s="67"/>
      <c r="AU29" s="67"/>
      <c r="AV29" s="68"/>
      <c r="AW29" s="41"/>
      <c r="AX29" s="42"/>
      <c r="AY29" s="42"/>
      <c r="AZ29" s="42"/>
      <c r="BA29" s="42"/>
      <c r="BB29" s="42"/>
      <c r="BC29" s="43"/>
      <c r="BD29" s="41"/>
      <c r="BE29" s="42"/>
      <c r="BF29" s="42"/>
      <c r="BG29" s="42"/>
      <c r="BH29" s="42"/>
      <c r="BI29" s="42"/>
      <c r="BJ29" s="43"/>
      <c r="BK29" s="41"/>
      <c r="BL29" s="42"/>
      <c r="BM29" s="42"/>
      <c r="BN29" s="42"/>
      <c r="BO29" s="42"/>
      <c r="BP29" s="42"/>
      <c r="BQ29" s="43"/>
      <c r="BR29" s="47"/>
      <c r="BS29" s="48"/>
      <c r="BT29" s="48"/>
      <c r="BU29" s="48"/>
      <c r="BV29" s="48"/>
      <c r="BW29" s="48"/>
      <c r="BX29" s="49"/>
    </row>
    <row r="30" spans="1:76" s="7" customFormat="1" ht="1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40"/>
      <c r="AF30" s="79"/>
      <c r="AG30" s="74"/>
      <c r="AH30" s="74"/>
      <c r="AI30" s="75"/>
      <c r="AJ30" s="73"/>
      <c r="AK30" s="74"/>
      <c r="AL30" s="74"/>
      <c r="AM30" s="74"/>
      <c r="AN30" s="74"/>
      <c r="AO30" s="74"/>
      <c r="AP30" s="74"/>
      <c r="AQ30" s="75"/>
      <c r="AR30" s="73"/>
      <c r="AS30" s="74"/>
      <c r="AT30" s="74"/>
      <c r="AU30" s="74"/>
      <c r="AV30" s="75"/>
      <c r="AW30" s="44"/>
      <c r="AX30" s="45"/>
      <c r="AY30" s="45"/>
      <c r="AZ30" s="45"/>
      <c r="BA30" s="45"/>
      <c r="BB30" s="45"/>
      <c r="BC30" s="46"/>
      <c r="BD30" s="44"/>
      <c r="BE30" s="45"/>
      <c r="BF30" s="45"/>
      <c r="BG30" s="45"/>
      <c r="BH30" s="45"/>
      <c r="BI30" s="45"/>
      <c r="BJ30" s="46"/>
      <c r="BK30" s="44"/>
      <c r="BL30" s="45"/>
      <c r="BM30" s="45"/>
      <c r="BN30" s="45"/>
      <c r="BO30" s="45"/>
      <c r="BP30" s="45"/>
      <c r="BQ30" s="46"/>
      <c r="BR30" s="50"/>
      <c r="BS30" s="51"/>
      <c r="BT30" s="51"/>
      <c r="BU30" s="51"/>
      <c r="BV30" s="51"/>
      <c r="BW30" s="51"/>
      <c r="BX30" s="52"/>
    </row>
    <row r="31" spans="1:76" s="7" customFormat="1" ht="12">
      <c r="A31" s="86" t="s">
        <v>36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7"/>
      <c r="AF31" s="65" t="s">
        <v>38</v>
      </c>
      <c r="AG31" s="56"/>
      <c r="AH31" s="56"/>
      <c r="AI31" s="56"/>
      <c r="AJ31" s="56" t="s">
        <v>37</v>
      </c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7">
        <f>3149280+46297150+300000</f>
        <v>49746430</v>
      </c>
      <c r="AX31" s="57"/>
      <c r="AY31" s="57"/>
      <c r="AZ31" s="57"/>
      <c r="BA31" s="57"/>
      <c r="BB31" s="57"/>
      <c r="BC31" s="57"/>
      <c r="BD31" s="57">
        <f>3149280+46297150</f>
        <v>49446430</v>
      </c>
      <c r="BE31" s="57"/>
      <c r="BF31" s="57"/>
      <c r="BG31" s="57"/>
      <c r="BH31" s="57"/>
      <c r="BI31" s="57"/>
      <c r="BJ31" s="57"/>
      <c r="BK31" s="57">
        <f>3149280+46297150</f>
        <v>49446430</v>
      </c>
      <c r="BL31" s="57"/>
      <c r="BM31" s="57"/>
      <c r="BN31" s="57"/>
      <c r="BO31" s="57"/>
      <c r="BP31" s="57"/>
      <c r="BQ31" s="57"/>
      <c r="BR31" s="63"/>
      <c r="BS31" s="63"/>
      <c r="BT31" s="63"/>
      <c r="BU31" s="63"/>
      <c r="BV31" s="63"/>
      <c r="BW31" s="63"/>
      <c r="BX31" s="64"/>
    </row>
    <row r="32" spans="1:76" s="7" customFormat="1" ht="48.75" customHeight="1">
      <c r="A32" s="120" t="s">
        <v>62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1"/>
      <c r="AF32" s="65" t="s">
        <v>39</v>
      </c>
      <c r="AG32" s="56"/>
      <c r="AH32" s="56"/>
      <c r="AI32" s="56"/>
      <c r="AJ32" s="56" t="s">
        <v>37</v>
      </c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63"/>
      <c r="BS32" s="63"/>
      <c r="BT32" s="63"/>
      <c r="BU32" s="63"/>
      <c r="BV32" s="63"/>
      <c r="BW32" s="63"/>
      <c r="BX32" s="64"/>
    </row>
    <row r="33" spans="1:76" s="7" customFormat="1" ht="36" customHeight="1">
      <c r="A33" s="120" t="s">
        <v>64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1"/>
      <c r="AF33" s="65" t="s">
        <v>40</v>
      </c>
      <c r="AG33" s="56"/>
      <c r="AH33" s="56"/>
      <c r="AI33" s="56"/>
      <c r="AJ33" s="56" t="s">
        <v>37</v>
      </c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63"/>
      <c r="BS33" s="63"/>
      <c r="BT33" s="63"/>
      <c r="BU33" s="63"/>
      <c r="BV33" s="63"/>
      <c r="BW33" s="63"/>
      <c r="BX33" s="64"/>
    </row>
    <row r="34" spans="1:76" s="7" customFormat="1" ht="12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5"/>
      <c r="AF34" s="53"/>
      <c r="AG34" s="54"/>
      <c r="AH34" s="54"/>
      <c r="AI34" s="55"/>
      <c r="AJ34" s="117"/>
      <c r="AK34" s="54"/>
      <c r="AL34" s="54"/>
      <c r="AM34" s="54"/>
      <c r="AN34" s="54"/>
      <c r="AO34" s="54"/>
      <c r="AP34" s="54"/>
      <c r="AQ34" s="55"/>
      <c r="AR34" s="117"/>
      <c r="AS34" s="54"/>
      <c r="AT34" s="54"/>
      <c r="AU34" s="54"/>
      <c r="AV34" s="55"/>
      <c r="AW34" s="126"/>
      <c r="AX34" s="127"/>
      <c r="AY34" s="127"/>
      <c r="AZ34" s="127"/>
      <c r="BA34" s="127"/>
      <c r="BB34" s="127"/>
      <c r="BC34" s="128"/>
      <c r="BD34" s="126"/>
      <c r="BE34" s="127"/>
      <c r="BF34" s="127"/>
      <c r="BG34" s="127"/>
      <c r="BH34" s="127"/>
      <c r="BI34" s="127"/>
      <c r="BJ34" s="128"/>
      <c r="BK34" s="126"/>
      <c r="BL34" s="127"/>
      <c r="BM34" s="127"/>
      <c r="BN34" s="127"/>
      <c r="BO34" s="127"/>
      <c r="BP34" s="127"/>
      <c r="BQ34" s="128"/>
      <c r="BR34" s="114"/>
      <c r="BS34" s="115"/>
      <c r="BT34" s="115"/>
      <c r="BU34" s="115"/>
      <c r="BV34" s="115"/>
      <c r="BW34" s="115"/>
      <c r="BX34" s="116"/>
    </row>
    <row r="35" spans="1:76" s="7" customFormat="1" ht="12">
      <c r="A35" s="122" t="s">
        <v>66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3"/>
      <c r="AF35" s="53" t="s">
        <v>41</v>
      </c>
      <c r="AG35" s="54"/>
      <c r="AH35" s="54"/>
      <c r="AI35" s="55"/>
      <c r="AJ35" s="117" t="s">
        <v>65</v>
      </c>
      <c r="AK35" s="54"/>
      <c r="AL35" s="54"/>
      <c r="AM35" s="54"/>
      <c r="AN35" s="54"/>
      <c r="AO35" s="54"/>
      <c r="AP35" s="54"/>
      <c r="AQ35" s="55"/>
      <c r="AR35" s="117"/>
      <c r="AS35" s="54"/>
      <c r="AT35" s="54"/>
      <c r="AU35" s="54"/>
      <c r="AV35" s="55"/>
      <c r="AW35" s="57">
        <f>AW36</f>
        <v>0</v>
      </c>
      <c r="AX35" s="57"/>
      <c r="AY35" s="57"/>
      <c r="AZ35" s="57"/>
      <c r="BA35" s="57"/>
      <c r="BB35" s="57"/>
      <c r="BC35" s="57"/>
      <c r="BD35" s="57">
        <f>BD36</f>
        <v>0</v>
      </c>
      <c r="BE35" s="57"/>
      <c r="BF35" s="57"/>
      <c r="BG35" s="57"/>
      <c r="BH35" s="57"/>
      <c r="BI35" s="57"/>
      <c r="BJ35" s="57"/>
      <c r="BK35" s="57">
        <f>BK36</f>
        <v>0</v>
      </c>
      <c r="BL35" s="57"/>
      <c r="BM35" s="57"/>
      <c r="BN35" s="57"/>
      <c r="BO35" s="57"/>
      <c r="BP35" s="57"/>
      <c r="BQ35" s="57"/>
      <c r="BR35" s="63"/>
      <c r="BS35" s="63"/>
      <c r="BT35" s="63"/>
      <c r="BU35" s="63"/>
      <c r="BV35" s="63"/>
      <c r="BW35" s="63"/>
      <c r="BX35" s="64"/>
    </row>
    <row r="36" spans="1:76" s="7" customFormat="1" ht="12">
      <c r="A36" s="83" t="s">
        <v>29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5"/>
      <c r="AF36" s="66" t="s">
        <v>42</v>
      </c>
      <c r="AG36" s="67"/>
      <c r="AH36" s="67"/>
      <c r="AI36" s="68"/>
      <c r="AJ36" s="72" t="s">
        <v>65</v>
      </c>
      <c r="AK36" s="67"/>
      <c r="AL36" s="67"/>
      <c r="AM36" s="67"/>
      <c r="AN36" s="67"/>
      <c r="AO36" s="67"/>
      <c r="AP36" s="67"/>
      <c r="AQ36" s="68"/>
      <c r="AR36" s="72"/>
      <c r="AS36" s="67"/>
      <c r="AT36" s="67"/>
      <c r="AU36" s="67"/>
      <c r="AV36" s="68"/>
      <c r="AW36" s="41"/>
      <c r="AX36" s="42"/>
      <c r="AY36" s="42"/>
      <c r="AZ36" s="42"/>
      <c r="BA36" s="42"/>
      <c r="BB36" s="42"/>
      <c r="BC36" s="43"/>
      <c r="BD36" s="41"/>
      <c r="BE36" s="42"/>
      <c r="BF36" s="42"/>
      <c r="BG36" s="42"/>
      <c r="BH36" s="42"/>
      <c r="BI36" s="42"/>
      <c r="BJ36" s="43"/>
      <c r="BK36" s="41"/>
      <c r="BL36" s="42"/>
      <c r="BM36" s="42"/>
      <c r="BN36" s="42"/>
      <c r="BO36" s="42"/>
      <c r="BP36" s="42"/>
      <c r="BQ36" s="43"/>
      <c r="BR36" s="47"/>
      <c r="BS36" s="48"/>
      <c r="BT36" s="48"/>
      <c r="BU36" s="48"/>
      <c r="BV36" s="48"/>
      <c r="BW36" s="48"/>
      <c r="BX36" s="49"/>
    </row>
    <row r="37" spans="1:76" s="7" customFormat="1" ht="1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40"/>
      <c r="AF37" s="79"/>
      <c r="AG37" s="74"/>
      <c r="AH37" s="74"/>
      <c r="AI37" s="75"/>
      <c r="AJ37" s="73"/>
      <c r="AK37" s="74"/>
      <c r="AL37" s="74"/>
      <c r="AM37" s="74"/>
      <c r="AN37" s="74"/>
      <c r="AO37" s="74"/>
      <c r="AP37" s="74"/>
      <c r="AQ37" s="75"/>
      <c r="AR37" s="73"/>
      <c r="AS37" s="74"/>
      <c r="AT37" s="74"/>
      <c r="AU37" s="74"/>
      <c r="AV37" s="75"/>
      <c r="AW37" s="44"/>
      <c r="AX37" s="45"/>
      <c r="AY37" s="45"/>
      <c r="AZ37" s="45"/>
      <c r="BA37" s="45"/>
      <c r="BB37" s="45"/>
      <c r="BC37" s="46"/>
      <c r="BD37" s="44"/>
      <c r="BE37" s="45"/>
      <c r="BF37" s="45"/>
      <c r="BG37" s="45"/>
      <c r="BH37" s="45"/>
      <c r="BI37" s="45"/>
      <c r="BJ37" s="46"/>
      <c r="BK37" s="44"/>
      <c r="BL37" s="45"/>
      <c r="BM37" s="45"/>
      <c r="BN37" s="45"/>
      <c r="BO37" s="45"/>
      <c r="BP37" s="45"/>
      <c r="BQ37" s="46"/>
      <c r="BR37" s="50"/>
      <c r="BS37" s="51"/>
      <c r="BT37" s="51"/>
      <c r="BU37" s="51"/>
      <c r="BV37" s="51"/>
      <c r="BW37" s="51"/>
      <c r="BX37" s="52"/>
    </row>
    <row r="38" spans="1:76" s="7" customFormat="1" ht="12">
      <c r="A38" s="95" t="s">
        <v>67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7"/>
      <c r="AF38" s="65" t="s">
        <v>43</v>
      </c>
      <c r="AG38" s="56"/>
      <c r="AH38" s="56"/>
      <c r="AI38" s="56"/>
      <c r="AJ38" s="117" t="s">
        <v>70</v>
      </c>
      <c r="AK38" s="54"/>
      <c r="AL38" s="54"/>
      <c r="AM38" s="54"/>
      <c r="AN38" s="54"/>
      <c r="AO38" s="54"/>
      <c r="AP38" s="54"/>
      <c r="AQ38" s="55"/>
      <c r="AR38" s="56"/>
      <c r="AS38" s="56"/>
      <c r="AT38" s="56"/>
      <c r="AU38" s="56"/>
      <c r="AV38" s="56"/>
      <c r="AW38" s="57">
        <f>3676655+2148300+3257452+323493</f>
        <v>9405900</v>
      </c>
      <c r="AX38" s="57"/>
      <c r="AY38" s="57"/>
      <c r="AZ38" s="57"/>
      <c r="BA38" s="57"/>
      <c r="BB38" s="57"/>
      <c r="BC38" s="57"/>
      <c r="BD38" s="57">
        <f>3348725</f>
        <v>3348725</v>
      </c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63"/>
      <c r="BS38" s="63"/>
      <c r="BT38" s="63"/>
      <c r="BU38" s="63"/>
      <c r="BV38" s="63"/>
      <c r="BW38" s="63"/>
      <c r="BX38" s="64"/>
    </row>
    <row r="39" spans="1:76" s="7" customFormat="1" ht="12">
      <c r="A39" s="83" t="s">
        <v>29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5"/>
      <c r="AF39" s="66"/>
      <c r="AG39" s="67"/>
      <c r="AH39" s="67"/>
      <c r="AI39" s="68"/>
      <c r="AJ39" s="72"/>
      <c r="AK39" s="67"/>
      <c r="AL39" s="67"/>
      <c r="AM39" s="67"/>
      <c r="AN39" s="67"/>
      <c r="AO39" s="67"/>
      <c r="AP39" s="67"/>
      <c r="AQ39" s="68"/>
      <c r="AR39" s="72"/>
      <c r="AS39" s="67"/>
      <c r="AT39" s="67"/>
      <c r="AU39" s="67"/>
      <c r="AV39" s="68"/>
      <c r="AW39" s="41"/>
      <c r="AX39" s="42"/>
      <c r="AY39" s="42"/>
      <c r="AZ39" s="42"/>
      <c r="BA39" s="42"/>
      <c r="BB39" s="42"/>
      <c r="BC39" s="43"/>
      <c r="BD39" s="41"/>
      <c r="BE39" s="42"/>
      <c r="BF39" s="42"/>
      <c r="BG39" s="42"/>
      <c r="BH39" s="42"/>
      <c r="BI39" s="42"/>
      <c r="BJ39" s="43"/>
      <c r="BK39" s="41"/>
      <c r="BL39" s="42"/>
      <c r="BM39" s="42"/>
      <c r="BN39" s="42"/>
      <c r="BO39" s="42"/>
      <c r="BP39" s="42"/>
      <c r="BQ39" s="43"/>
      <c r="BR39" s="47"/>
      <c r="BS39" s="48"/>
      <c r="BT39" s="48"/>
      <c r="BU39" s="48"/>
      <c r="BV39" s="48"/>
      <c r="BW39" s="48"/>
      <c r="BX39" s="49"/>
    </row>
    <row r="40" spans="1:76" s="7" customFormat="1" ht="1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40"/>
      <c r="AF40" s="79"/>
      <c r="AG40" s="74"/>
      <c r="AH40" s="74"/>
      <c r="AI40" s="75"/>
      <c r="AJ40" s="73"/>
      <c r="AK40" s="74"/>
      <c r="AL40" s="74"/>
      <c r="AM40" s="74"/>
      <c r="AN40" s="74"/>
      <c r="AO40" s="74"/>
      <c r="AP40" s="74"/>
      <c r="AQ40" s="75"/>
      <c r="AR40" s="73"/>
      <c r="AS40" s="74"/>
      <c r="AT40" s="74"/>
      <c r="AU40" s="74"/>
      <c r="AV40" s="75"/>
      <c r="AW40" s="44"/>
      <c r="AX40" s="45"/>
      <c r="AY40" s="45"/>
      <c r="AZ40" s="45"/>
      <c r="BA40" s="45"/>
      <c r="BB40" s="45"/>
      <c r="BC40" s="46"/>
      <c r="BD40" s="44"/>
      <c r="BE40" s="45"/>
      <c r="BF40" s="45"/>
      <c r="BG40" s="45"/>
      <c r="BH40" s="45"/>
      <c r="BI40" s="45"/>
      <c r="BJ40" s="46"/>
      <c r="BK40" s="44"/>
      <c r="BL40" s="45"/>
      <c r="BM40" s="45"/>
      <c r="BN40" s="45"/>
      <c r="BO40" s="45"/>
      <c r="BP40" s="45"/>
      <c r="BQ40" s="46"/>
      <c r="BR40" s="50"/>
      <c r="BS40" s="51"/>
      <c r="BT40" s="51"/>
      <c r="BU40" s="51"/>
      <c r="BV40" s="51"/>
      <c r="BW40" s="51"/>
      <c r="BX40" s="52"/>
    </row>
    <row r="41" spans="1:76" s="7" customFormat="1" ht="12">
      <c r="A41" s="118" t="s">
        <v>68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9"/>
      <c r="AF41" s="53" t="s">
        <v>44</v>
      </c>
      <c r="AG41" s="54"/>
      <c r="AH41" s="54"/>
      <c r="AI41" s="55"/>
      <c r="AJ41" s="56" t="s">
        <v>71</v>
      </c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7">
        <f>AW42+AW43</f>
        <v>0</v>
      </c>
      <c r="AX41" s="57"/>
      <c r="AY41" s="57"/>
      <c r="AZ41" s="57"/>
      <c r="BA41" s="57"/>
      <c r="BB41" s="57"/>
      <c r="BC41" s="57"/>
      <c r="BD41" s="57">
        <f>BD42+BD43</f>
        <v>0</v>
      </c>
      <c r="BE41" s="57"/>
      <c r="BF41" s="57"/>
      <c r="BG41" s="57"/>
      <c r="BH41" s="57"/>
      <c r="BI41" s="57"/>
      <c r="BJ41" s="57"/>
      <c r="BK41" s="57">
        <f>BK42+BK43</f>
        <v>0</v>
      </c>
      <c r="BL41" s="57"/>
      <c r="BM41" s="57"/>
      <c r="BN41" s="57"/>
      <c r="BO41" s="57"/>
      <c r="BP41" s="57"/>
      <c r="BQ41" s="57"/>
      <c r="BR41" s="63"/>
      <c r="BS41" s="63"/>
      <c r="BT41" s="63"/>
      <c r="BU41" s="63"/>
      <c r="BV41" s="63"/>
      <c r="BW41" s="63"/>
      <c r="BX41" s="64"/>
    </row>
    <row r="42" spans="1:76" s="7" customFormat="1" ht="23.25" customHeight="1">
      <c r="A42" s="76" t="s">
        <v>69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80"/>
      <c r="AF42" s="65" t="s">
        <v>45</v>
      </c>
      <c r="AG42" s="56"/>
      <c r="AH42" s="56"/>
      <c r="AI42" s="56"/>
      <c r="AJ42" s="56" t="s">
        <v>71</v>
      </c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7">
        <f>2818941.6+487038.4-3305980</f>
        <v>0</v>
      </c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63"/>
      <c r="BS42" s="63"/>
      <c r="BT42" s="63"/>
      <c r="BU42" s="63"/>
      <c r="BV42" s="63"/>
      <c r="BW42" s="63"/>
      <c r="BX42" s="64"/>
    </row>
    <row r="43" spans="1:76" s="7" customFormat="1" ht="12">
      <c r="A43" s="95" t="s">
        <v>72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7"/>
      <c r="AF43" s="65" t="s">
        <v>46</v>
      </c>
      <c r="AG43" s="56"/>
      <c r="AH43" s="56"/>
      <c r="AI43" s="56"/>
      <c r="AJ43" s="56" t="s">
        <v>71</v>
      </c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63"/>
      <c r="BS43" s="63"/>
      <c r="BT43" s="63"/>
      <c r="BU43" s="63"/>
      <c r="BV43" s="63"/>
      <c r="BW43" s="63"/>
      <c r="BX43" s="64"/>
    </row>
    <row r="44" spans="1:76" s="7" customFormat="1" ht="12">
      <c r="A44" s="104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6"/>
      <c r="AF44" s="53"/>
      <c r="AG44" s="54"/>
      <c r="AH44" s="54"/>
      <c r="AI44" s="55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114"/>
      <c r="BS44" s="115"/>
      <c r="BT44" s="115"/>
      <c r="BU44" s="115"/>
      <c r="BV44" s="115"/>
      <c r="BW44" s="115"/>
      <c r="BX44" s="116"/>
    </row>
    <row r="45" spans="1:76" s="7" customFormat="1" ht="12">
      <c r="A45" s="95" t="s">
        <v>73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7"/>
      <c r="AF45" s="65" t="s">
        <v>47</v>
      </c>
      <c r="AG45" s="56"/>
      <c r="AH45" s="56"/>
      <c r="AI45" s="56"/>
      <c r="AJ45" s="56" t="s">
        <v>258</v>
      </c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7">
        <v>0</v>
      </c>
      <c r="AX45" s="57"/>
      <c r="AY45" s="57"/>
      <c r="AZ45" s="57"/>
      <c r="BA45" s="57"/>
      <c r="BB45" s="57"/>
      <c r="BC45" s="57"/>
      <c r="BD45" s="57">
        <f>BD46</f>
        <v>0</v>
      </c>
      <c r="BE45" s="57"/>
      <c r="BF45" s="57"/>
      <c r="BG45" s="57"/>
      <c r="BH45" s="57"/>
      <c r="BI45" s="57"/>
      <c r="BJ45" s="57"/>
      <c r="BK45" s="57">
        <f>BK46</f>
        <v>0</v>
      </c>
      <c r="BL45" s="57"/>
      <c r="BM45" s="57"/>
      <c r="BN45" s="57"/>
      <c r="BO45" s="57"/>
      <c r="BP45" s="57"/>
      <c r="BQ45" s="57"/>
      <c r="BR45" s="63"/>
      <c r="BS45" s="63"/>
      <c r="BT45" s="63"/>
      <c r="BU45" s="63"/>
      <c r="BV45" s="63"/>
      <c r="BW45" s="63"/>
      <c r="BX45" s="64"/>
    </row>
    <row r="46" spans="1:76" s="7" customFormat="1" ht="12">
      <c r="A46" s="76" t="s">
        <v>29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8"/>
      <c r="AF46" s="66"/>
      <c r="AG46" s="67"/>
      <c r="AH46" s="67"/>
      <c r="AI46" s="68"/>
      <c r="AJ46" s="72"/>
      <c r="AK46" s="67"/>
      <c r="AL46" s="67"/>
      <c r="AM46" s="67"/>
      <c r="AN46" s="67"/>
      <c r="AO46" s="67"/>
      <c r="AP46" s="67"/>
      <c r="AQ46" s="68"/>
      <c r="AR46" s="72"/>
      <c r="AS46" s="67"/>
      <c r="AT46" s="67"/>
      <c r="AU46" s="67"/>
      <c r="AV46" s="68"/>
      <c r="AW46" s="41"/>
      <c r="AX46" s="42"/>
      <c r="AY46" s="42"/>
      <c r="AZ46" s="42"/>
      <c r="BA46" s="42"/>
      <c r="BB46" s="42"/>
      <c r="BC46" s="43"/>
      <c r="BD46" s="41"/>
      <c r="BE46" s="42"/>
      <c r="BF46" s="42"/>
      <c r="BG46" s="42"/>
      <c r="BH46" s="42"/>
      <c r="BI46" s="42"/>
      <c r="BJ46" s="43"/>
      <c r="BK46" s="41"/>
      <c r="BL46" s="42"/>
      <c r="BM46" s="42"/>
      <c r="BN46" s="42"/>
      <c r="BO46" s="42"/>
      <c r="BP46" s="42"/>
      <c r="BQ46" s="43"/>
      <c r="BR46" s="47"/>
      <c r="BS46" s="48"/>
      <c r="BT46" s="48"/>
      <c r="BU46" s="48"/>
      <c r="BV46" s="48"/>
      <c r="BW46" s="48"/>
      <c r="BX46" s="49"/>
    </row>
    <row r="47" spans="1:76" s="7" customFormat="1" ht="12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9"/>
      <c r="AF47" s="69"/>
      <c r="AG47" s="70"/>
      <c r="AH47" s="70"/>
      <c r="AI47" s="71"/>
      <c r="AJ47" s="73"/>
      <c r="AK47" s="74"/>
      <c r="AL47" s="74"/>
      <c r="AM47" s="74"/>
      <c r="AN47" s="74"/>
      <c r="AO47" s="74"/>
      <c r="AP47" s="74"/>
      <c r="AQ47" s="75"/>
      <c r="AR47" s="73"/>
      <c r="AS47" s="74"/>
      <c r="AT47" s="74"/>
      <c r="AU47" s="74"/>
      <c r="AV47" s="75"/>
      <c r="AW47" s="44"/>
      <c r="AX47" s="45"/>
      <c r="AY47" s="45"/>
      <c r="AZ47" s="45"/>
      <c r="BA47" s="45"/>
      <c r="BB47" s="45"/>
      <c r="BC47" s="46"/>
      <c r="BD47" s="44"/>
      <c r="BE47" s="45"/>
      <c r="BF47" s="45"/>
      <c r="BG47" s="45"/>
      <c r="BH47" s="45"/>
      <c r="BI47" s="45"/>
      <c r="BJ47" s="46"/>
      <c r="BK47" s="44"/>
      <c r="BL47" s="45"/>
      <c r="BM47" s="45"/>
      <c r="BN47" s="45"/>
      <c r="BO47" s="45"/>
      <c r="BP47" s="45"/>
      <c r="BQ47" s="46"/>
      <c r="BR47" s="50"/>
      <c r="BS47" s="51"/>
      <c r="BT47" s="51"/>
      <c r="BU47" s="51"/>
      <c r="BV47" s="51"/>
      <c r="BW47" s="51"/>
      <c r="BX47" s="52"/>
    </row>
    <row r="48" spans="1:76" s="7" customFormat="1" ht="12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2"/>
      <c r="AF48" s="53"/>
      <c r="AG48" s="54"/>
      <c r="AH48" s="54"/>
      <c r="AI48" s="55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63"/>
      <c r="BS48" s="63"/>
      <c r="BT48" s="63"/>
      <c r="BU48" s="63"/>
      <c r="BV48" s="63"/>
      <c r="BW48" s="63"/>
      <c r="BX48" s="64"/>
    </row>
    <row r="49" spans="1:76" s="7" customFormat="1" ht="12">
      <c r="A49" s="95" t="s">
        <v>178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7"/>
      <c r="AF49" s="65" t="s">
        <v>48</v>
      </c>
      <c r="AG49" s="56"/>
      <c r="AH49" s="56"/>
      <c r="AI49" s="56"/>
      <c r="AJ49" s="56" t="s">
        <v>34</v>
      </c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7">
        <f>AW50</f>
        <v>0</v>
      </c>
      <c r="AX49" s="57"/>
      <c r="AY49" s="57"/>
      <c r="AZ49" s="57"/>
      <c r="BA49" s="57"/>
      <c r="BB49" s="57"/>
      <c r="BC49" s="57"/>
      <c r="BD49" s="57">
        <f>BD50</f>
        <v>0</v>
      </c>
      <c r="BE49" s="57"/>
      <c r="BF49" s="57"/>
      <c r="BG49" s="57"/>
      <c r="BH49" s="57"/>
      <c r="BI49" s="57"/>
      <c r="BJ49" s="57"/>
      <c r="BK49" s="57">
        <f>BK50</f>
        <v>0</v>
      </c>
      <c r="BL49" s="57"/>
      <c r="BM49" s="57"/>
      <c r="BN49" s="57"/>
      <c r="BO49" s="57"/>
      <c r="BP49" s="57"/>
      <c r="BQ49" s="57"/>
      <c r="BR49" s="63"/>
      <c r="BS49" s="63"/>
      <c r="BT49" s="63"/>
      <c r="BU49" s="63"/>
      <c r="BV49" s="63"/>
      <c r="BW49" s="63"/>
      <c r="BX49" s="64"/>
    </row>
    <row r="50" spans="1:76" s="7" customFormat="1" ht="35.25" customHeight="1">
      <c r="A50" s="76" t="s">
        <v>79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80"/>
      <c r="AF50" s="65" t="s">
        <v>49</v>
      </c>
      <c r="AG50" s="56"/>
      <c r="AH50" s="56"/>
      <c r="AI50" s="56"/>
      <c r="AJ50" s="56" t="s">
        <v>81</v>
      </c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63" t="s">
        <v>34</v>
      </c>
      <c r="BS50" s="63"/>
      <c r="BT50" s="63"/>
      <c r="BU50" s="63"/>
      <c r="BV50" s="63"/>
      <c r="BW50" s="63"/>
      <c r="BX50" s="64"/>
    </row>
    <row r="51" spans="1:76" s="7" customFormat="1" ht="12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53"/>
      <c r="AG51" s="54"/>
      <c r="AH51" s="54"/>
      <c r="AI51" s="55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63"/>
      <c r="BS51" s="63"/>
      <c r="BT51" s="63"/>
      <c r="BU51" s="63"/>
      <c r="BV51" s="63"/>
      <c r="BW51" s="63"/>
      <c r="BX51" s="64"/>
    </row>
    <row r="52" spans="1:76" s="7" customFormat="1" ht="12">
      <c r="A52" s="109" t="s">
        <v>80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1"/>
      <c r="AF52" s="112" t="s">
        <v>50</v>
      </c>
      <c r="AG52" s="113"/>
      <c r="AH52" s="113"/>
      <c r="AI52" s="113"/>
      <c r="AJ52" s="113" t="s">
        <v>34</v>
      </c>
      <c r="AK52" s="113"/>
      <c r="AL52" s="113"/>
      <c r="AM52" s="113"/>
      <c r="AN52" s="113"/>
      <c r="AO52" s="113"/>
      <c r="AP52" s="113"/>
      <c r="AQ52" s="113"/>
      <c r="AR52" s="56"/>
      <c r="AS52" s="56"/>
      <c r="AT52" s="56"/>
      <c r="AU52" s="56"/>
      <c r="AV52" s="56"/>
      <c r="AW52" s="94">
        <f>AW53+AW60+AW61+AW62+AW65+AW72+AW76+AW80+AW82+AW89+AW57</f>
        <v>59645178.199999996</v>
      </c>
      <c r="AX52" s="94"/>
      <c r="AY52" s="94"/>
      <c r="AZ52" s="94"/>
      <c r="BA52" s="94"/>
      <c r="BB52" s="94"/>
      <c r="BC52" s="94"/>
      <c r="BD52" s="94">
        <f>BD53+BD60+BD61+BD62+BD65+BD72+BD76+BD80+BD82+BD89+BD57</f>
        <v>52795155</v>
      </c>
      <c r="BE52" s="94"/>
      <c r="BF52" s="94"/>
      <c r="BG52" s="94"/>
      <c r="BH52" s="94"/>
      <c r="BI52" s="94"/>
      <c r="BJ52" s="94"/>
      <c r="BK52" s="94">
        <f>BK53+BK60+BK61+BK62+BK65+BK72+BK76+BK80+BK82+BK89+BK57</f>
        <v>49446430</v>
      </c>
      <c r="BL52" s="94"/>
      <c r="BM52" s="94"/>
      <c r="BN52" s="94"/>
      <c r="BO52" s="94"/>
      <c r="BP52" s="94"/>
      <c r="BQ52" s="94"/>
      <c r="BR52" s="63"/>
      <c r="BS52" s="63"/>
      <c r="BT52" s="63"/>
      <c r="BU52" s="63"/>
      <c r="BV52" s="63"/>
      <c r="BW52" s="63"/>
      <c r="BX52" s="64"/>
    </row>
    <row r="53" spans="1:76" s="7" customFormat="1" ht="21.75" customHeight="1">
      <c r="A53" s="95" t="s">
        <v>82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7"/>
      <c r="AF53" s="65" t="s">
        <v>51</v>
      </c>
      <c r="AG53" s="56"/>
      <c r="AH53" s="56"/>
      <c r="AI53" s="56"/>
      <c r="AJ53" s="56" t="s">
        <v>34</v>
      </c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7">
        <f>AW54+AW55+AW56+AW60+AW61+AW62</f>
        <v>36401680.32</v>
      </c>
      <c r="AX53" s="57"/>
      <c r="AY53" s="57"/>
      <c r="AZ53" s="57"/>
      <c r="BA53" s="57"/>
      <c r="BB53" s="57"/>
      <c r="BC53" s="57"/>
      <c r="BD53" s="57">
        <f>BD54+BD55+BD56+BD60+BD61+BD62</f>
        <v>34479170</v>
      </c>
      <c r="BE53" s="57"/>
      <c r="BF53" s="57"/>
      <c r="BG53" s="57"/>
      <c r="BH53" s="57"/>
      <c r="BI53" s="57"/>
      <c r="BJ53" s="57"/>
      <c r="BK53" s="57">
        <f>BK54+BK55+BK56+BK60+BK61+BK62</f>
        <v>34479170</v>
      </c>
      <c r="BL53" s="57"/>
      <c r="BM53" s="57"/>
      <c r="BN53" s="57"/>
      <c r="BO53" s="57"/>
      <c r="BP53" s="57"/>
      <c r="BQ53" s="57"/>
      <c r="BR53" s="63" t="s">
        <v>34</v>
      </c>
      <c r="BS53" s="63"/>
      <c r="BT53" s="63"/>
      <c r="BU53" s="63"/>
      <c r="BV53" s="63"/>
      <c r="BW53" s="63"/>
      <c r="BX53" s="64"/>
    </row>
    <row r="54" spans="1:76" s="7" customFormat="1" ht="24" customHeight="1">
      <c r="A54" s="120" t="s">
        <v>83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1"/>
      <c r="AF54" s="65" t="s">
        <v>52</v>
      </c>
      <c r="AG54" s="56"/>
      <c r="AH54" s="56"/>
      <c r="AI54" s="56"/>
      <c r="AJ54" s="56" t="s">
        <v>88</v>
      </c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7">
        <f>34479222.32+1650000+24000+248458</f>
        <v>36401680.32</v>
      </c>
      <c r="AX54" s="57"/>
      <c r="AY54" s="57"/>
      <c r="AZ54" s="57"/>
      <c r="BA54" s="57"/>
      <c r="BB54" s="57"/>
      <c r="BC54" s="57"/>
      <c r="BD54" s="57">
        <f>34479170</f>
        <v>34479170</v>
      </c>
      <c r="BE54" s="57"/>
      <c r="BF54" s="57"/>
      <c r="BG54" s="57"/>
      <c r="BH54" s="57"/>
      <c r="BI54" s="57"/>
      <c r="BJ54" s="57"/>
      <c r="BK54" s="57">
        <f>BD54</f>
        <v>34479170</v>
      </c>
      <c r="BL54" s="57"/>
      <c r="BM54" s="57"/>
      <c r="BN54" s="57"/>
      <c r="BO54" s="57"/>
      <c r="BP54" s="57"/>
      <c r="BQ54" s="57"/>
      <c r="BR54" s="63" t="s">
        <v>34</v>
      </c>
      <c r="BS54" s="63"/>
      <c r="BT54" s="63"/>
      <c r="BU54" s="63"/>
      <c r="BV54" s="63"/>
      <c r="BW54" s="63"/>
      <c r="BX54" s="64"/>
    </row>
    <row r="55" spans="1:76" s="7" customFormat="1" ht="12">
      <c r="A55" s="107" t="s">
        <v>84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8"/>
      <c r="AF55" s="65" t="s">
        <v>53</v>
      </c>
      <c r="AG55" s="56"/>
      <c r="AH55" s="56"/>
      <c r="AI55" s="56"/>
      <c r="AJ55" s="56" t="s">
        <v>89</v>
      </c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7">
        <v>0</v>
      </c>
      <c r="AX55" s="57"/>
      <c r="AY55" s="57"/>
      <c r="AZ55" s="57"/>
      <c r="BA55" s="57"/>
      <c r="BB55" s="57"/>
      <c r="BC55" s="57"/>
      <c r="BD55" s="57">
        <v>0</v>
      </c>
      <c r="BE55" s="57"/>
      <c r="BF55" s="57"/>
      <c r="BG55" s="57"/>
      <c r="BH55" s="57"/>
      <c r="BI55" s="57"/>
      <c r="BJ55" s="57"/>
      <c r="BK55" s="57">
        <v>0</v>
      </c>
      <c r="BL55" s="57"/>
      <c r="BM55" s="57"/>
      <c r="BN55" s="57"/>
      <c r="BO55" s="57"/>
      <c r="BP55" s="57"/>
      <c r="BQ55" s="57"/>
      <c r="BR55" s="63" t="s">
        <v>34</v>
      </c>
      <c r="BS55" s="63"/>
      <c r="BT55" s="63"/>
      <c r="BU55" s="63"/>
      <c r="BV55" s="63"/>
      <c r="BW55" s="63"/>
      <c r="BX55" s="64"/>
    </row>
    <row r="56" spans="1:76" s="7" customFormat="1" ht="23.25" customHeight="1">
      <c r="A56" s="76" t="s">
        <v>85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80"/>
      <c r="AF56" s="65" t="s">
        <v>75</v>
      </c>
      <c r="AG56" s="56"/>
      <c r="AH56" s="56"/>
      <c r="AI56" s="56"/>
      <c r="AJ56" s="56" t="s">
        <v>90</v>
      </c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63" t="s">
        <v>34</v>
      </c>
      <c r="BS56" s="63"/>
      <c r="BT56" s="63"/>
      <c r="BU56" s="63"/>
      <c r="BV56" s="63"/>
      <c r="BW56" s="63"/>
      <c r="BX56" s="64"/>
    </row>
    <row r="57" spans="1:76" s="7" customFormat="1" ht="35.25" customHeight="1">
      <c r="A57" s="98" t="s">
        <v>241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100"/>
      <c r="AF57" s="65" t="s">
        <v>76</v>
      </c>
      <c r="AG57" s="56"/>
      <c r="AH57" s="56"/>
      <c r="AI57" s="56"/>
      <c r="AJ57" s="56" t="s">
        <v>91</v>
      </c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7">
        <f>AW58+AW59</f>
        <v>10993293</v>
      </c>
      <c r="AX57" s="57"/>
      <c r="AY57" s="57"/>
      <c r="AZ57" s="57"/>
      <c r="BA57" s="57"/>
      <c r="BB57" s="57"/>
      <c r="BC57" s="57"/>
      <c r="BD57" s="57">
        <f>BD58+BD59</f>
        <v>10412710</v>
      </c>
      <c r="BE57" s="57"/>
      <c r="BF57" s="57"/>
      <c r="BG57" s="57"/>
      <c r="BH57" s="57"/>
      <c r="BI57" s="57"/>
      <c r="BJ57" s="57"/>
      <c r="BK57" s="57">
        <f>BK58+BK59</f>
        <v>10412710</v>
      </c>
      <c r="BL57" s="57"/>
      <c r="BM57" s="57"/>
      <c r="BN57" s="57"/>
      <c r="BO57" s="57"/>
      <c r="BP57" s="57"/>
      <c r="BQ57" s="57"/>
      <c r="BR57" s="63" t="s">
        <v>34</v>
      </c>
      <c r="BS57" s="63"/>
      <c r="BT57" s="63"/>
      <c r="BU57" s="63"/>
      <c r="BV57" s="63"/>
      <c r="BW57" s="63"/>
      <c r="BX57" s="64"/>
    </row>
    <row r="58" spans="1:76" s="7" customFormat="1" ht="22.5" customHeight="1">
      <c r="A58" s="101" t="s">
        <v>86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3"/>
      <c r="AF58" s="65" t="s">
        <v>77</v>
      </c>
      <c r="AG58" s="56"/>
      <c r="AH58" s="56"/>
      <c r="AI58" s="56"/>
      <c r="AJ58" s="56" t="s">
        <v>91</v>
      </c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7">
        <f>10412710+498300+7248+75035</f>
        <v>10993293</v>
      </c>
      <c r="AX58" s="57"/>
      <c r="AY58" s="57"/>
      <c r="AZ58" s="57"/>
      <c r="BA58" s="57"/>
      <c r="BB58" s="57"/>
      <c r="BC58" s="57"/>
      <c r="BD58" s="57">
        <v>10412710</v>
      </c>
      <c r="BE58" s="57"/>
      <c r="BF58" s="57"/>
      <c r="BG58" s="57"/>
      <c r="BH58" s="57"/>
      <c r="BI58" s="57"/>
      <c r="BJ58" s="57"/>
      <c r="BK58" s="57">
        <v>10412710</v>
      </c>
      <c r="BL58" s="57"/>
      <c r="BM58" s="57"/>
      <c r="BN58" s="57"/>
      <c r="BO58" s="57"/>
      <c r="BP58" s="57"/>
      <c r="BQ58" s="57"/>
      <c r="BR58" s="63" t="s">
        <v>34</v>
      </c>
      <c r="BS58" s="63"/>
      <c r="BT58" s="63"/>
      <c r="BU58" s="63"/>
      <c r="BV58" s="63"/>
      <c r="BW58" s="63"/>
      <c r="BX58" s="64"/>
    </row>
    <row r="59" spans="1:76" s="7" customFormat="1" ht="12">
      <c r="A59" s="197" t="s">
        <v>87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9"/>
      <c r="AF59" s="65" t="s">
        <v>78</v>
      </c>
      <c r="AG59" s="56"/>
      <c r="AH59" s="56"/>
      <c r="AI59" s="56"/>
      <c r="AJ59" s="56" t="s">
        <v>91</v>
      </c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63" t="s">
        <v>34</v>
      </c>
      <c r="BS59" s="63"/>
      <c r="BT59" s="63"/>
      <c r="BU59" s="63"/>
      <c r="BV59" s="63"/>
      <c r="BW59" s="63"/>
      <c r="BX59" s="64"/>
    </row>
    <row r="60" spans="1:76" s="7" customFormat="1" ht="22.5" customHeight="1">
      <c r="A60" s="76" t="s">
        <v>92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80"/>
      <c r="AF60" s="65" t="s">
        <v>93</v>
      </c>
      <c r="AG60" s="56"/>
      <c r="AH60" s="56"/>
      <c r="AI60" s="56"/>
      <c r="AJ60" s="56" t="s">
        <v>94</v>
      </c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63" t="s">
        <v>34</v>
      </c>
      <c r="BS60" s="63"/>
      <c r="BT60" s="63"/>
      <c r="BU60" s="63"/>
      <c r="BV60" s="63"/>
      <c r="BW60" s="63"/>
      <c r="BX60" s="64"/>
    </row>
    <row r="61" spans="1:76" s="7" customFormat="1" ht="24" customHeight="1">
      <c r="A61" s="76" t="s">
        <v>101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80"/>
      <c r="AF61" s="65" t="s">
        <v>97</v>
      </c>
      <c r="AG61" s="56"/>
      <c r="AH61" s="56"/>
      <c r="AI61" s="56"/>
      <c r="AJ61" s="56" t="s">
        <v>95</v>
      </c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63" t="s">
        <v>34</v>
      </c>
      <c r="BS61" s="63"/>
      <c r="BT61" s="63"/>
      <c r="BU61" s="63"/>
      <c r="BV61" s="63"/>
      <c r="BW61" s="63"/>
      <c r="BX61" s="64"/>
    </row>
    <row r="62" spans="1:76" s="7" customFormat="1" ht="25.5" customHeight="1">
      <c r="A62" s="76" t="s">
        <v>102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80"/>
      <c r="AF62" s="65" t="s">
        <v>98</v>
      </c>
      <c r="AG62" s="56"/>
      <c r="AH62" s="56"/>
      <c r="AI62" s="56"/>
      <c r="AJ62" s="56" t="s">
        <v>96</v>
      </c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7">
        <f>AW63+AW64</f>
        <v>0</v>
      </c>
      <c r="AX62" s="57"/>
      <c r="AY62" s="57"/>
      <c r="AZ62" s="57"/>
      <c r="BA62" s="57"/>
      <c r="BB62" s="57"/>
      <c r="BC62" s="57"/>
      <c r="BD62" s="57">
        <f>BD63+BD64</f>
        <v>0</v>
      </c>
      <c r="BE62" s="57"/>
      <c r="BF62" s="57"/>
      <c r="BG62" s="57"/>
      <c r="BH62" s="57"/>
      <c r="BI62" s="57"/>
      <c r="BJ62" s="57"/>
      <c r="BK62" s="57">
        <f>BK63+BK64</f>
        <v>0</v>
      </c>
      <c r="BL62" s="57"/>
      <c r="BM62" s="57"/>
      <c r="BN62" s="57"/>
      <c r="BO62" s="57"/>
      <c r="BP62" s="57"/>
      <c r="BQ62" s="57"/>
      <c r="BR62" s="63" t="s">
        <v>34</v>
      </c>
      <c r="BS62" s="63"/>
      <c r="BT62" s="63"/>
      <c r="BU62" s="63"/>
      <c r="BV62" s="63"/>
      <c r="BW62" s="63"/>
      <c r="BX62" s="64"/>
    </row>
    <row r="63" spans="1:76" s="7" customFormat="1" ht="24.75" customHeight="1">
      <c r="A63" s="197" t="s">
        <v>103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  <c r="AF63" s="65" t="s">
        <v>99</v>
      </c>
      <c r="AG63" s="56"/>
      <c r="AH63" s="56"/>
      <c r="AI63" s="56"/>
      <c r="AJ63" s="56" t="s">
        <v>96</v>
      </c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63" t="s">
        <v>34</v>
      </c>
      <c r="BS63" s="63"/>
      <c r="BT63" s="63"/>
      <c r="BU63" s="63"/>
      <c r="BV63" s="63"/>
      <c r="BW63" s="63"/>
      <c r="BX63" s="64"/>
    </row>
    <row r="64" spans="1:76" s="7" customFormat="1" ht="12">
      <c r="A64" s="197" t="s">
        <v>104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  <c r="AF64" s="65" t="s">
        <v>100</v>
      </c>
      <c r="AG64" s="56"/>
      <c r="AH64" s="56"/>
      <c r="AI64" s="56"/>
      <c r="AJ64" s="56" t="s">
        <v>96</v>
      </c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63" t="s">
        <v>34</v>
      </c>
      <c r="BS64" s="63"/>
      <c r="BT64" s="63"/>
      <c r="BU64" s="63"/>
      <c r="BV64" s="63"/>
      <c r="BW64" s="63"/>
      <c r="BX64" s="64"/>
    </row>
    <row r="65" spans="1:76" s="7" customFormat="1" ht="12">
      <c r="A65" s="200" t="s">
        <v>115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2"/>
      <c r="AF65" s="65" t="s">
        <v>105</v>
      </c>
      <c r="AG65" s="56"/>
      <c r="AH65" s="56"/>
      <c r="AI65" s="56"/>
      <c r="AJ65" s="56" t="s">
        <v>118</v>
      </c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7">
        <f>AW66+AW69+AW70+AW71+AW68</f>
        <v>88084.68000000001</v>
      </c>
      <c r="AX65" s="57"/>
      <c r="AY65" s="57"/>
      <c r="AZ65" s="57"/>
      <c r="BA65" s="57"/>
      <c r="BB65" s="57"/>
      <c r="BC65" s="57"/>
      <c r="BD65" s="57">
        <f>BD66+BD69+BD70+BD71</f>
        <v>0</v>
      </c>
      <c r="BE65" s="57"/>
      <c r="BF65" s="57"/>
      <c r="BG65" s="57"/>
      <c r="BH65" s="57"/>
      <c r="BI65" s="57"/>
      <c r="BJ65" s="57"/>
      <c r="BK65" s="57">
        <f>BK66+BK69+BK70+BK71</f>
        <v>0</v>
      </c>
      <c r="BL65" s="57"/>
      <c r="BM65" s="57"/>
      <c r="BN65" s="57"/>
      <c r="BO65" s="57"/>
      <c r="BP65" s="57"/>
      <c r="BQ65" s="57"/>
      <c r="BR65" s="63" t="s">
        <v>34</v>
      </c>
      <c r="BS65" s="63"/>
      <c r="BT65" s="63"/>
      <c r="BU65" s="63"/>
      <c r="BV65" s="63"/>
      <c r="BW65" s="63"/>
      <c r="BX65" s="64"/>
    </row>
    <row r="66" spans="1:76" s="7" customFormat="1" ht="33.75" customHeight="1">
      <c r="A66" s="203" t="s">
        <v>116</v>
      </c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5"/>
      <c r="AF66" s="65" t="s">
        <v>106</v>
      </c>
      <c r="AG66" s="56"/>
      <c r="AH66" s="56"/>
      <c r="AI66" s="56"/>
      <c r="AJ66" s="56" t="s">
        <v>119</v>
      </c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7">
        <f>AW67</f>
        <v>58723.12</v>
      </c>
      <c r="AX66" s="57"/>
      <c r="AY66" s="57"/>
      <c r="AZ66" s="57"/>
      <c r="BA66" s="57"/>
      <c r="BB66" s="57"/>
      <c r="BC66" s="57"/>
      <c r="BD66" s="57">
        <f>BD67</f>
        <v>0</v>
      </c>
      <c r="BE66" s="57"/>
      <c r="BF66" s="57"/>
      <c r="BG66" s="57"/>
      <c r="BH66" s="57"/>
      <c r="BI66" s="57"/>
      <c r="BJ66" s="57"/>
      <c r="BK66" s="57">
        <f>BK67</f>
        <v>0</v>
      </c>
      <c r="BL66" s="57"/>
      <c r="BM66" s="57"/>
      <c r="BN66" s="57"/>
      <c r="BO66" s="57"/>
      <c r="BP66" s="57"/>
      <c r="BQ66" s="57"/>
      <c r="BR66" s="63" t="s">
        <v>34</v>
      </c>
      <c r="BS66" s="63"/>
      <c r="BT66" s="63"/>
      <c r="BU66" s="63"/>
      <c r="BV66" s="63"/>
      <c r="BW66" s="63"/>
      <c r="BX66" s="64"/>
    </row>
    <row r="67" spans="1:76" s="7" customFormat="1" ht="36" customHeight="1">
      <c r="A67" s="197" t="s">
        <v>117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  <c r="AF67" s="65" t="s">
        <v>107</v>
      </c>
      <c r="AG67" s="56"/>
      <c r="AH67" s="56"/>
      <c r="AI67" s="56"/>
      <c r="AJ67" s="56" t="s">
        <v>120</v>
      </c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7">
        <v>58723.12</v>
      </c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63" t="s">
        <v>34</v>
      </c>
      <c r="BS67" s="63"/>
      <c r="BT67" s="63"/>
      <c r="BU67" s="63"/>
      <c r="BV67" s="63"/>
      <c r="BW67" s="63"/>
      <c r="BX67" s="64"/>
    </row>
    <row r="68" spans="1:76" s="7" customFormat="1" ht="12">
      <c r="A68" s="206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8"/>
      <c r="AF68" s="53"/>
      <c r="AG68" s="54"/>
      <c r="AH68" s="54"/>
      <c r="AI68" s="55"/>
      <c r="AJ68" s="56" t="s">
        <v>248</v>
      </c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7">
        <v>29361.56</v>
      </c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63"/>
      <c r="BS68" s="63"/>
      <c r="BT68" s="63"/>
      <c r="BU68" s="63"/>
      <c r="BV68" s="63"/>
      <c r="BW68" s="63"/>
      <c r="BX68" s="64"/>
    </row>
    <row r="69" spans="1:76" s="7" customFormat="1" ht="24.75" customHeight="1">
      <c r="A69" s="76" t="s">
        <v>121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80"/>
      <c r="AF69" s="65" t="s">
        <v>108</v>
      </c>
      <c r="AG69" s="56"/>
      <c r="AH69" s="56"/>
      <c r="AI69" s="56"/>
      <c r="AJ69" s="56" t="s">
        <v>125</v>
      </c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63" t="s">
        <v>34</v>
      </c>
      <c r="BS69" s="63"/>
      <c r="BT69" s="63"/>
      <c r="BU69" s="63"/>
      <c r="BV69" s="63"/>
      <c r="BW69" s="63"/>
      <c r="BX69" s="64"/>
    </row>
    <row r="70" spans="1:76" s="7" customFormat="1" ht="49.5" customHeight="1">
      <c r="A70" s="76" t="s">
        <v>122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80"/>
      <c r="AF70" s="65" t="s">
        <v>109</v>
      </c>
      <c r="AG70" s="56"/>
      <c r="AH70" s="56"/>
      <c r="AI70" s="56"/>
      <c r="AJ70" s="56" t="s">
        <v>126</v>
      </c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63" t="s">
        <v>34</v>
      </c>
      <c r="BS70" s="63"/>
      <c r="BT70" s="63"/>
      <c r="BU70" s="63"/>
      <c r="BV70" s="63"/>
      <c r="BW70" s="63"/>
      <c r="BX70" s="64"/>
    </row>
    <row r="71" spans="1:76" s="7" customFormat="1" ht="24" customHeight="1">
      <c r="A71" s="120" t="s">
        <v>123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1"/>
      <c r="AF71" s="65" t="s">
        <v>110</v>
      </c>
      <c r="AG71" s="56"/>
      <c r="AH71" s="56"/>
      <c r="AI71" s="56"/>
      <c r="AJ71" s="56" t="s">
        <v>127</v>
      </c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63" t="s">
        <v>34</v>
      </c>
      <c r="BS71" s="63"/>
      <c r="BT71" s="63"/>
      <c r="BU71" s="63"/>
      <c r="BV71" s="63"/>
      <c r="BW71" s="63"/>
      <c r="BX71" s="64"/>
    </row>
    <row r="72" spans="1:76" s="7" customFormat="1" ht="12">
      <c r="A72" s="95" t="s">
        <v>124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7"/>
      <c r="AF72" s="65" t="s">
        <v>111</v>
      </c>
      <c r="AG72" s="56"/>
      <c r="AH72" s="56"/>
      <c r="AI72" s="56"/>
      <c r="AJ72" s="56" t="s">
        <v>128</v>
      </c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7">
        <f>AW73+AW74+AW75</f>
        <v>0</v>
      </c>
      <c r="AX72" s="57"/>
      <c r="AY72" s="57"/>
      <c r="AZ72" s="57"/>
      <c r="BA72" s="57"/>
      <c r="BB72" s="57"/>
      <c r="BC72" s="57"/>
      <c r="BD72" s="57">
        <f>BD75</f>
        <v>0</v>
      </c>
      <c r="BE72" s="57"/>
      <c r="BF72" s="57"/>
      <c r="BG72" s="57"/>
      <c r="BH72" s="57"/>
      <c r="BI72" s="57"/>
      <c r="BJ72" s="57"/>
      <c r="BK72" s="57">
        <f>BK75</f>
        <v>0</v>
      </c>
      <c r="BL72" s="57"/>
      <c r="BM72" s="57"/>
      <c r="BN72" s="57"/>
      <c r="BO72" s="57"/>
      <c r="BP72" s="57"/>
      <c r="BQ72" s="57"/>
      <c r="BR72" s="63" t="s">
        <v>34</v>
      </c>
      <c r="BS72" s="63"/>
      <c r="BT72" s="63"/>
      <c r="BU72" s="63"/>
      <c r="BV72" s="63"/>
      <c r="BW72" s="63"/>
      <c r="BX72" s="64"/>
    </row>
    <row r="73" spans="1:76" s="7" customFormat="1" ht="24" customHeight="1">
      <c r="A73" s="76" t="s">
        <v>149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80"/>
      <c r="AF73" s="65" t="s">
        <v>112</v>
      </c>
      <c r="AG73" s="56"/>
      <c r="AH73" s="56"/>
      <c r="AI73" s="56"/>
      <c r="AJ73" s="56" t="s">
        <v>129</v>
      </c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63" t="s">
        <v>34</v>
      </c>
      <c r="BS73" s="63"/>
      <c r="BT73" s="63"/>
      <c r="BU73" s="63"/>
      <c r="BV73" s="63"/>
      <c r="BW73" s="63"/>
      <c r="BX73" s="64"/>
    </row>
    <row r="74" spans="1:76" s="7" customFormat="1" ht="23.25" customHeight="1">
      <c r="A74" s="76" t="s">
        <v>150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80"/>
      <c r="AF74" s="65" t="s">
        <v>113</v>
      </c>
      <c r="AG74" s="56"/>
      <c r="AH74" s="56"/>
      <c r="AI74" s="56"/>
      <c r="AJ74" s="56" t="s">
        <v>130</v>
      </c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63" t="s">
        <v>34</v>
      </c>
      <c r="BS74" s="63"/>
      <c r="BT74" s="63"/>
      <c r="BU74" s="63"/>
      <c r="BV74" s="63"/>
      <c r="BW74" s="63"/>
      <c r="BX74" s="64"/>
    </row>
    <row r="75" spans="1:76" s="7" customFormat="1" ht="11.25" customHeight="1">
      <c r="A75" s="209" t="s">
        <v>151</v>
      </c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10"/>
      <c r="AF75" s="65" t="s">
        <v>114</v>
      </c>
      <c r="AG75" s="56"/>
      <c r="AH75" s="56"/>
      <c r="AI75" s="56"/>
      <c r="AJ75" s="56" t="s">
        <v>131</v>
      </c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7">
        <v>0</v>
      </c>
      <c r="AX75" s="57"/>
      <c r="AY75" s="57"/>
      <c r="AZ75" s="57"/>
      <c r="BA75" s="57"/>
      <c r="BB75" s="57"/>
      <c r="BC75" s="57"/>
      <c r="BD75" s="57">
        <v>0</v>
      </c>
      <c r="BE75" s="57"/>
      <c r="BF75" s="57"/>
      <c r="BG75" s="57"/>
      <c r="BH75" s="57"/>
      <c r="BI75" s="57"/>
      <c r="BJ75" s="57"/>
      <c r="BK75" s="57">
        <v>0</v>
      </c>
      <c r="BL75" s="57"/>
      <c r="BM75" s="57"/>
      <c r="BN75" s="57"/>
      <c r="BO75" s="57"/>
      <c r="BP75" s="57"/>
      <c r="BQ75" s="57"/>
      <c r="BR75" s="63" t="s">
        <v>34</v>
      </c>
      <c r="BS75" s="63"/>
      <c r="BT75" s="63"/>
      <c r="BU75" s="63"/>
      <c r="BV75" s="63"/>
      <c r="BW75" s="63"/>
      <c r="BX75" s="64"/>
    </row>
    <row r="76" spans="1:76" s="7" customFormat="1" ht="12">
      <c r="A76" s="95" t="s">
        <v>152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7"/>
      <c r="AF76" s="65" t="s">
        <v>139</v>
      </c>
      <c r="AG76" s="56"/>
      <c r="AH76" s="56"/>
      <c r="AI76" s="56"/>
      <c r="AJ76" s="56" t="s">
        <v>34</v>
      </c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63" t="s">
        <v>34</v>
      </c>
      <c r="BS76" s="63"/>
      <c r="BT76" s="63"/>
      <c r="BU76" s="63"/>
      <c r="BV76" s="63"/>
      <c r="BW76" s="63"/>
      <c r="BX76" s="64"/>
    </row>
    <row r="77" spans="1:76" s="7" customFormat="1" ht="24.75" customHeight="1">
      <c r="A77" s="98" t="s">
        <v>153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100"/>
      <c r="AF77" s="65" t="s">
        <v>140</v>
      </c>
      <c r="AG77" s="56"/>
      <c r="AH77" s="56"/>
      <c r="AI77" s="56"/>
      <c r="AJ77" s="56" t="s">
        <v>132</v>
      </c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63" t="s">
        <v>34</v>
      </c>
      <c r="BS77" s="63"/>
      <c r="BT77" s="63"/>
      <c r="BU77" s="63"/>
      <c r="BV77" s="63"/>
      <c r="BW77" s="63"/>
      <c r="BX77" s="64"/>
    </row>
    <row r="78" spans="1:76" s="7" customFormat="1" ht="12">
      <c r="A78" s="98" t="s">
        <v>154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100"/>
      <c r="AF78" s="65" t="s">
        <v>141</v>
      </c>
      <c r="AG78" s="56"/>
      <c r="AH78" s="56"/>
      <c r="AI78" s="56"/>
      <c r="AJ78" s="56" t="s">
        <v>133</v>
      </c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63" t="s">
        <v>34</v>
      </c>
      <c r="BS78" s="63"/>
      <c r="BT78" s="63"/>
      <c r="BU78" s="63"/>
      <c r="BV78" s="63"/>
      <c r="BW78" s="63"/>
      <c r="BX78" s="64"/>
    </row>
    <row r="79" spans="1:76" s="7" customFormat="1" ht="24" customHeight="1">
      <c r="A79" s="211" t="s">
        <v>155</v>
      </c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2"/>
      <c r="AF79" s="65" t="s">
        <v>142</v>
      </c>
      <c r="AG79" s="56"/>
      <c r="AH79" s="56"/>
      <c r="AI79" s="56"/>
      <c r="AJ79" s="56" t="s">
        <v>134</v>
      </c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63" t="s">
        <v>34</v>
      </c>
      <c r="BS79" s="63"/>
      <c r="BT79" s="63"/>
      <c r="BU79" s="63"/>
      <c r="BV79" s="63"/>
      <c r="BW79" s="63"/>
      <c r="BX79" s="64"/>
    </row>
    <row r="80" spans="1:76" s="7" customFormat="1" ht="12">
      <c r="A80" s="95" t="s">
        <v>156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7"/>
      <c r="AF80" s="65" t="s">
        <v>143</v>
      </c>
      <c r="AG80" s="56"/>
      <c r="AH80" s="56"/>
      <c r="AI80" s="56"/>
      <c r="AJ80" s="56" t="s">
        <v>34</v>
      </c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7">
        <f>AW81</f>
        <v>75419.16</v>
      </c>
      <c r="AX80" s="57"/>
      <c r="AY80" s="57"/>
      <c r="AZ80" s="57"/>
      <c r="BA80" s="57"/>
      <c r="BB80" s="57"/>
      <c r="BC80" s="57"/>
      <c r="BD80" s="57">
        <f>BD81</f>
        <v>0</v>
      </c>
      <c r="BE80" s="57"/>
      <c r="BF80" s="57"/>
      <c r="BG80" s="57"/>
      <c r="BH80" s="57"/>
      <c r="BI80" s="57"/>
      <c r="BJ80" s="57"/>
      <c r="BK80" s="57">
        <f>BK81</f>
        <v>0</v>
      </c>
      <c r="BL80" s="57"/>
      <c r="BM80" s="57"/>
      <c r="BN80" s="57"/>
      <c r="BO80" s="57"/>
      <c r="BP80" s="57"/>
      <c r="BQ80" s="57"/>
      <c r="BR80" s="63" t="s">
        <v>34</v>
      </c>
      <c r="BS80" s="63"/>
      <c r="BT80" s="63"/>
      <c r="BU80" s="63"/>
      <c r="BV80" s="63"/>
      <c r="BW80" s="63"/>
      <c r="BX80" s="64"/>
    </row>
    <row r="81" spans="1:76" s="7" customFormat="1" ht="36" customHeight="1">
      <c r="A81" s="76" t="s">
        <v>157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80"/>
      <c r="AF81" s="65" t="s">
        <v>144</v>
      </c>
      <c r="AG81" s="56"/>
      <c r="AH81" s="56"/>
      <c r="AI81" s="56"/>
      <c r="AJ81" s="56" t="s">
        <v>135</v>
      </c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7">
        <v>75419.16</v>
      </c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63" t="s">
        <v>34</v>
      </c>
      <c r="BS81" s="63"/>
      <c r="BT81" s="63"/>
      <c r="BU81" s="63"/>
      <c r="BV81" s="63"/>
      <c r="BW81" s="63"/>
      <c r="BX81" s="64"/>
    </row>
    <row r="82" spans="1:76" s="7" customFormat="1" ht="12">
      <c r="A82" s="95" t="s">
        <v>179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7"/>
      <c r="AF82" s="65" t="s">
        <v>145</v>
      </c>
      <c r="AG82" s="56"/>
      <c r="AH82" s="56"/>
      <c r="AI82" s="56"/>
      <c r="AJ82" s="56" t="s">
        <v>34</v>
      </c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7">
        <f>AW83+AW84+AW85+AW86+AW87</f>
        <v>12086701.04</v>
      </c>
      <c r="AX82" s="57"/>
      <c r="AY82" s="57"/>
      <c r="AZ82" s="57"/>
      <c r="BA82" s="57"/>
      <c r="BB82" s="57"/>
      <c r="BC82" s="57"/>
      <c r="BD82" s="57">
        <f>BD83+BD84+BD85+BD86+BD87</f>
        <v>7903275</v>
      </c>
      <c r="BE82" s="57"/>
      <c r="BF82" s="57"/>
      <c r="BG82" s="57"/>
      <c r="BH82" s="57"/>
      <c r="BI82" s="57"/>
      <c r="BJ82" s="57"/>
      <c r="BK82" s="57">
        <f>BK83+BK84+BK85+BK86+BK87</f>
        <v>4554550</v>
      </c>
      <c r="BL82" s="57"/>
      <c r="BM82" s="57"/>
      <c r="BN82" s="57"/>
      <c r="BO82" s="57"/>
      <c r="BP82" s="57"/>
      <c r="BQ82" s="57"/>
      <c r="BR82" s="63"/>
      <c r="BS82" s="63"/>
      <c r="BT82" s="63"/>
      <c r="BU82" s="63"/>
      <c r="BV82" s="63"/>
      <c r="BW82" s="63"/>
      <c r="BX82" s="64"/>
    </row>
    <row r="83" spans="1:76" s="7" customFormat="1" ht="24" customHeight="1">
      <c r="A83" s="120" t="s">
        <v>158</v>
      </c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10"/>
      <c r="AF83" s="65" t="s">
        <v>146</v>
      </c>
      <c r="AG83" s="56"/>
      <c r="AH83" s="56"/>
      <c r="AI83" s="56"/>
      <c r="AJ83" s="56" t="s">
        <v>136</v>
      </c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63"/>
      <c r="BS83" s="63"/>
      <c r="BT83" s="63"/>
      <c r="BU83" s="63"/>
      <c r="BV83" s="63"/>
      <c r="BW83" s="63"/>
      <c r="BX83" s="64"/>
    </row>
    <row r="84" spans="1:76" s="7" customFormat="1" ht="24" customHeight="1">
      <c r="A84" s="76" t="s">
        <v>159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80"/>
      <c r="AF84" s="65" t="s">
        <v>147</v>
      </c>
      <c r="AG84" s="56"/>
      <c r="AH84" s="56"/>
      <c r="AI84" s="56"/>
      <c r="AJ84" s="56" t="s">
        <v>137</v>
      </c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63"/>
      <c r="BS84" s="63"/>
      <c r="BT84" s="63"/>
      <c r="BU84" s="63"/>
      <c r="BV84" s="63"/>
      <c r="BW84" s="63"/>
      <c r="BX84" s="64"/>
    </row>
    <row r="85" spans="1:76" s="7" customFormat="1" ht="24.75" customHeight="1">
      <c r="A85" s="76" t="s">
        <v>160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80"/>
      <c r="AF85" s="65" t="s">
        <v>148</v>
      </c>
      <c r="AG85" s="56"/>
      <c r="AH85" s="56"/>
      <c r="AI85" s="56"/>
      <c r="AJ85" s="56" t="s">
        <v>138</v>
      </c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63"/>
      <c r="BS85" s="63"/>
      <c r="BT85" s="63"/>
      <c r="BU85" s="63"/>
      <c r="BV85" s="63"/>
      <c r="BW85" s="63"/>
      <c r="BX85" s="64"/>
    </row>
    <row r="86" spans="1:76" s="7" customFormat="1" ht="12">
      <c r="A86" s="76" t="s">
        <v>163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80"/>
      <c r="AF86" s="65" t="s">
        <v>161</v>
      </c>
      <c r="AG86" s="56"/>
      <c r="AH86" s="56"/>
      <c r="AI86" s="56"/>
      <c r="AJ86" s="56" t="s">
        <v>162</v>
      </c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7">
        <f>1215329.82+1644616.06+200000-75419.16+3257452+1078380+2420+144262+2211621.88+150000-29361.56</f>
        <v>9799301.04</v>
      </c>
      <c r="AX86" s="57"/>
      <c r="AY86" s="57"/>
      <c r="AZ86" s="57"/>
      <c r="BA86" s="57"/>
      <c r="BB86" s="57"/>
      <c r="BC86" s="57"/>
      <c r="BD86" s="57">
        <f>961880+1405270+3348725</f>
        <v>5715875</v>
      </c>
      <c r="BE86" s="57"/>
      <c r="BF86" s="57"/>
      <c r="BG86" s="57"/>
      <c r="BH86" s="57"/>
      <c r="BI86" s="57"/>
      <c r="BJ86" s="57"/>
      <c r="BK86" s="57">
        <f>961880+1405270</f>
        <v>2367150</v>
      </c>
      <c r="BL86" s="57"/>
      <c r="BM86" s="57"/>
      <c r="BN86" s="57"/>
      <c r="BO86" s="57"/>
      <c r="BP86" s="57"/>
      <c r="BQ86" s="57"/>
      <c r="BR86" s="63"/>
      <c r="BS86" s="63"/>
      <c r="BT86" s="63"/>
      <c r="BU86" s="63"/>
      <c r="BV86" s="63"/>
      <c r="BW86" s="63"/>
      <c r="BX86" s="64"/>
    </row>
    <row r="87" spans="1:76" s="7" customFormat="1" ht="12">
      <c r="A87" s="197" t="s">
        <v>74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213"/>
      <c r="AF87" s="66"/>
      <c r="AG87" s="67"/>
      <c r="AH87" s="67"/>
      <c r="AI87" s="68"/>
      <c r="AJ87" s="72" t="s">
        <v>251</v>
      </c>
      <c r="AK87" s="67"/>
      <c r="AL87" s="67"/>
      <c r="AM87" s="67"/>
      <c r="AN87" s="67"/>
      <c r="AO87" s="67"/>
      <c r="AP87" s="67"/>
      <c r="AQ87" s="68"/>
      <c r="AR87" s="72"/>
      <c r="AS87" s="67"/>
      <c r="AT87" s="67"/>
      <c r="AU87" s="67"/>
      <c r="AV87" s="68"/>
      <c r="AW87" s="41">
        <f>2187400+100000</f>
        <v>2287400</v>
      </c>
      <c r="AX87" s="42"/>
      <c r="AY87" s="42"/>
      <c r="AZ87" s="42"/>
      <c r="BA87" s="42"/>
      <c r="BB87" s="42"/>
      <c r="BC87" s="43"/>
      <c r="BD87" s="41">
        <v>2187400</v>
      </c>
      <c r="BE87" s="42"/>
      <c r="BF87" s="42"/>
      <c r="BG87" s="42"/>
      <c r="BH87" s="42"/>
      <c r="BI87" s="42"/>
      <c r="BJ87" s="43"/>
      <c r="BK87" s="41">
        <f>BD87</f>
        <v>2187400</v>
      </c>
      <c r="BL87" s="42"/>
      <c r="BM87" s="42"/>
      <c r="BN87" s="42"/>
      <c r="BO87" s="42"/>
      <c r="BP87" s="42"/>
      <c r="BQ87" s="43"/>
      <c r="BR87" s="47"/>
      <c r="BS87" s="48"/>
      <c r="BT87" s="48"/>
      <c r="BU87" s="48"/>
      <c r="BV87" s="48"/>
      <c r="BW87" s="48"/>
      <c r="BX87" s="49"/>
    </row>
    <row r="88" spans="1:76" s="7" customFormat="1" ht="12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2"/>
      <c r="AF88" s="79"/>
      <c r="AG88" s="74"/>
      <c r="AH88" s="74"/>
      <c r="AI88" s="75"/>
      <c r="AJ88" s="73"/>
      <c r="AK88" s="74"/>
      <c r="AL88" s="74"/>
      <c r="AM88" s="74"/>
      <c r="AN88" s="74"/>
      <c r="AO88" s="74"/>
      <c r="AP88" s="74"/>
      <c r="AQ88" s="75"/>
      <c r="AR88" s="73"/>
      <c r="AS88" s="74"/>
      <c r="AT88" s="74"/>
      <c r="AU88" s="74"/>
      <c r="AV88" s="75"/>
      <c r="AW88" s="44"/>
      <c r="AX88" s="45"/>
      <c r="AY88" s="45"/>
      <c r="AZ88" s="45"/>
      <c r="BA88" s="45"/>
      <c r="BB88" s="45"/>
      <c r="BC88" s="46"/>
      <c r="BD88" s="44"/>
      <c r="BE88" s="45"/>
      <c r="BF88" s="45"/>
      <c r="BG88" s="45"/>
      <c r="BH88" s="45"/>
      <c r="BI88" s="45"/>
      <c r="BJ88" s="46"/>
      <c r="BK88" s="44"/>
      <c r="BL88" s="45"/>
      <c r="BM88" s="45"/>
      <c r="BN88" s="45"/>
      <c r="BO88" s="45"/>
      <c r="BP88" s="45"/>
      <c r="BQ88" s="46"/>
      <c r="BR88" s="50"/>
      <c r="BS88" s="51"/>
      <c r="BT88" s="51"/>
      <c r="BU88" s="51"/>
      <c r="BV88" s="51"/>
      <c r="BW88" s="51"/>
      <c r="BX88" s="52"/>
    </row>
    <row r="89" spans="1:76" s="7" customFormat="1" ht="23.25" customHeight="1">
      <c r="A89" s="203" t="s">
        <v>172</v>
      </c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5"/>
      <c r="AF89" s="65" t="s">
        <v>164</v>
      </c>
      <c r="AG89" s="56"/>
      <c r="AH89" s="56"/>
      <c r="AI89" s="56"/>
      <c r="AJ89" s="56" t="s">
        <v>169</v>
      </c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63"/>
      <c r="BS89" s="63"/>
      <c r="BT89" s="63"/>
      <c r="BU89" s="63"/>
      <c r="BV89" s="63"/>
      <c r="BW89" s="63"/>
      <c r="BX89" s="64"/>
    </row>
    <row r="90" spans="1:76" s="7" customFormat="1" ht="36" customHeight="1">
      <c r="A90" s="197" t="s">
        <v>180</v>
      </c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9"/>
      <c r="AF90" s="65" t="s">
        <v>165</v>
      </c>
      <c r="AG90" s="56"/>
      <c r="AH90" s="56"/>
      <c r="AI90" s="56"/>
      <c r="AJ90" s="56" t="s">
        <v>170</v>
      </c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63"/>
      <c r="BS90" s="63"/>
      <c r="BT90" s="63"/>
      <c r="BU90" s="63"/>
      <c r="BV90" s="63"/>
      <c r="BW90" s="63"/>
      <c r="BX90" s="64"/>
    </row>
    <row r="91" spans="1:76" s="7" customFormat="1" ht="24" customHeight="1">
      <c r="A91" s="197" t="s">
        <v>173</v>
      </c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9"/>
      <c r="AF91" s="65" t="s">
        <v>166</v>
      </c>
      <c r="AG91" s="56"/>
      <c r="AH91" s="56"/>
      <c r="AI91" s="56"/>
      <c r="AJ91" s="56" t="s">
        <v>171</v>
      </c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63"/>
      <c r="BS91" s="63"/>
      <c r="BT91" s="63"/>
      <c r="BU91" s="63"/>
      <c r="BV91" s="63"/>
      <c r="BW91" s="63"/>
      <c r="BX91" s="64"/>
    </row>
    <row r="92" spans="1:76" s="7" customFormat="1" ht="12">
      <c r="A92" s="214" t="s">
        <v>181</v>
      </c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6"/>
      <c r="AF92" s="112" t="s">
        <v>167</v>
      </c>
      <c r="AG92" s="113"/>
      <c r="AH92" s="113"/>
      <c r="AI92" s="113"/>
      <c r="AJ92" s="113" t="s">
        <v>168</v>
      </c>
      <c r="AK92" s="113"/>
      <c r="AL92" s="113"/>
      <c r="AM92" s="113"/>
      <c r="AN92" s="113"/>
      <c r="AO92" s="113"/>
      <c r="AP92" s="113"/>
      <c r="AQ92" s="113"/>
      <c r="AR92" s="56"/>
      <c r="AS92" s="56"/>
      <c r="AT92" s="56"/>
      <c r="AU92" s="56"/>
      <c r="AV92" s="56"/>
      <c r="AW92" s="57">
        <f>AW93+AW94+AW95</f>
        <v>0</v>
      </c>
      <c r="AX92" s="57"/>
      <c r="AY92" s="57"/>
      <c r="AZ92" s="57"/>
      <c r="BA92" s="57"/>
      <c r="BB92" s="57"/>
      <c r="BC92" s="57"/>
      <c r="BD92" s="57">
        <f>BD93+BD94+BD95</f>
        <v>0</v>
      </c>
      <c r="BE92" s="57"/>
      <c r="BF92" s="57"/>
      <c r="BG92" s="57"/>
      <c r="BH92" s="57"/>
      <c r="BI92" s="57"/>
      <c r="BJ92" s="57"/>
      <c r="BK92" s="57">
        <f>BK93+BK94+BK95</f>
        <v>0</v>
      </c>
      <c r="BL92" s="57"/>
      <c r="BM92" s="57"/>
      <c r="BN92" s="57"/>
      <c r="BO92" s="57"/>
      <c r="BP92" s="57"/>
      <c r="BQ92" s="57"/>
      <c r="BR92" s="63" t="s">
        <v>34</v>
      </c>
      <c r="BS92" s="63"/>
      <c r="BT92" s="63"/>
      <c r="BU92" s="63"/>
      <c r="BV92" s="63"/>
      <c r="BW92" s="63"/>
      <c r="BX92" s="64"/>
    </row>
    <row r="93" spans="1:76" s="7" customFormat="1" ht="25.5" customHeight="1">
      <c r="A93" s="76" t="s">
        <v>182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80"/>
      <c r="AF93" s="65" t="s">
        <v>238</v>
      </c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63" t="s">
        <v>34</v>
      </c>
      <c r="BS93" s="63"/>
      <c r="BT93" s="63"/>
      <c r="BU93" s="63"/>
      <c r="BV93" s="63"/>
      <c r="BW93" s="63"/>
      <c r="BX93" s="64"/>
    </row>
    <row r="94" spans="1:76" s="7" customFormat="1" ht="12">
      <c r="A94" s="76" t="s">
        <v>183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80"/>
      <c r="AF94" s="65" t="s">
        <v>239</v>
      </c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63" t="s">
        <v>34</v>
      </c>
      <c r="BS94" s="63"/>
      <c r="BT94" s="63"/>
      <c r="BU94" s="63"/>
      <c r="BV94" s="63"/>
      <c r="BW94" s="63"/>
      <c r="BX94" s="64"/>
    </row>
    <row r="95" spans="1:76" s="7" customFormat="1" ht="12">
      <c r="A95" s="98" t="s">
        <v>184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100"/>
      <c r="AF95" s="65" t="s">
        <v>240</v>
      </c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63" t="s">
        <v>34</v>
      </c>
      <c r="BS95" s="63"/>
      <c r="BT95" s="63"/>
      <c r="BU95" s="63"/>
      <c r="BV95" s="63"/>
      <c r="BW95" s="63"/>
      <c r="BX95" s="64"/>
    </row>
    <row r="96" spans="1:76" s="7" customFormat="1" ht="12">
      <c r="A96" s="217" t="s">
        <v>185</v>
      </c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9"/>
      <c r="AF96" s="112" t="s">
        <v>174</v>
      </c>
      <c r="AG96" s="113"/>
      <c r="AH96" s="113"/>
      <c r="AI96" s="113"/>
      <c r="AJ96" s="113" t="s">
        <v>34</v>
      </c>
      <c r="AK96" s="113"/>
      <c r="AL96" s="113"/>
      <c r="AM96" s="113"/>
      <c r="AN96" s="113"/>
      <c r="AO96" s="113"/>
      <c r="AP96" s="113"/>
      <c r="AQ96" s="113"/>
      <c r="AR96" s="56"/>
      <c r="AS96" s="56"/>
      <c r="AT96" s="56"/>
      <c r="AU96" s="56"/>
      <c r="AV96" s="56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63" t="s">
        <v>34</v>
      </c>
      <c r="BS96" s="63"/>
      <c r="BT96" s="63"/>
      <c r="BU96" s="63"/>
      <c r="BV96" s="63"/>
      <c r="BW96" s="63"/>
      <c r="BX96" s="64"/>
    </row>
    <row r="97" spans="1:76" s="7" customFormat="1" ht="24" customHeight="1">
      <c r="A97" s="76" t="s">
        <v>175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80"/>
      <c r="AF97" s="65" t="s">
        <v>176</v>
      </c>
      <c r="AG97" s="56"/>
      <c r="AH97" s="56"/>
      <c r="AI97" s="56"/>
      <c r="AJ97" s="56" t="s">
        <v>177</v>
      </c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63" t="s">
        <v>34</v>
      </c>
      <c r="BS97" s="63"/>
      <c r="BT97" s="63"/>
      <c r="BU97" s="63"/>
      <c r="BV97" s="63"/>
      <c r="BW97" s="63"/>
      <c r="BX97" s="64"/>
    </row>
    <row r="98" spans="1:76" s="7" customFormat="1" ht="12.75" thickBot="1">
      <c r="A98" s="221"/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3"/>
      <c r="AF98" s="224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6"/>
      <c r="AX98" s="226"/>
      <c r="AY98" s="226"/>
      <c r="AZ98" s="226"/>
      <c r="BA98" s="226"/>
      <c r="BB98" s="226"/>
      <c r="BC98" s="226"/>
      <c r="BD98" s="226"/>
      <c r="BE98" s="226"/>
      <c r="BF98" s="226"/>
      <c r="BG98" s="226"/>
      <c r="BH98" s="226"/>
      <c r="BI98" s="226"/>
      <c r="BJ98" s="226"/>
      <c r="BK98" s="226"/>
      <c r="BL98" s="226"/>
      <c r="BM98" s="226"/>
      <c r="BN98" s="226"/>
      <c r="BO98" s="226"/>
      <c r="BP98" s="226"/>
      <c r="BQ98" s="226"/>
      <c r="BR98" s="227"/>
      <c r="BS98" s="227"/>
      <c r="BT98" s="227"/>
      <c r="BU98" s="227"/>
      <c r="BV98" s="227"/>
      <c r="BW98" s="227"/>
      <c r="BX98" s="228"/>
    </row>
    <row r="99" spans="1:1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76" ht="12.75">
      <c r="A100" s="220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</row>
    <row r="101" spans="1:76" ht="12.75">
      <c r="A101" s="220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</row>
    <row r="102" spans="1:76" ht="79.5" customHeight="1">
      <c r="A102" s="90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</row>
    <row r="103" spans="1:76" ht="35.25" customHeight="1">
      <c r="A103" s="92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</row>
    <row r="104" spans="1:76" ht="23.25" customHeight="1">
      <c r="A104" s="92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</row>
    <row r="105" spans="1:76" ht="33.75" customHeight="1">
      <c r="A105" s="88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</row>
    <row r="106" spans="1:76" ht="23.25" customHeight="1">
      <c r="A106" s="88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</row>
    <row r="107" spans="1:76" ht="12.75">
      <c r="A107" s="88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</row>
    <row r="108" spans="1:76" ht="35.25" customHeight="1">
      <c r="A108" s="88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</row>
    <row r="109" ht="7.5" customHeight="1"/>
    <row r="111" spans="1:7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</row>
    <row r="112" spans="1:7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</row>
    <row r="113" spans="1:7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</row>
    <row r="114" spans="1:7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</row>
    <row r="115" spans="1:7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</row>
    <row r="116" spans="1:7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</row>
    <row r="117" spans="1:7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</row>
    <row r="118" spans="1:7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</row>
    <row r="119" spans="1:7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</row>
    <row r="120" spans="1:7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</row>
    <row r="121" spans="1:7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</row>
  </sheetData>
  <sheetProtection/>
  <mergeCells count="635">
    <mergeCell ref="A100:BX100"/>
    <mergeCell ref="A101:BX101"/>
    <mergeCell ref="A98:AE98"/>
    <mergeCell ref="AF98:AI98"/>
    <mergeCell ref="AJ98:AQ98"/>
    <mergeCell ref="AR98:AV98"/>
    <mergeCell ref="AW98:BC98"/>
    <mergeCell ref="BD98:BJ98"/>
    <mergeCell ref="BK98:BQ98"/>
    <mergeCell ref="BR98:BX98"/>
    <mergeCell ref="BD96:BJ96"/>
    <mergeCell ref="BK96:BQ96"/>
    <mergeCell ref="BR96:BX96"/>
    <mergeCell ref="A103:BX103"/>
    <mergeCell ref="AW97:BC97"/>
    <mergeCell ref="BD97:BJ97"/>
    <mergeCell ref="BK97:BQ97"/>
    <mergeCell ref="BR97:BX97"/>
    <mergeCell ref="A97:AE97"/>
    <mergeCell ref="AJ97:AQ97"/>
    <mergeCell ref="AW95:BC95"/>
    <mergeCell ref="AW96:BC96"/>
    <mergeCell ref="A96:AE96"/>
    <mergeCell ref="AF97:AI97"/>
    <mergeCell ref="AJ96:AQ96"/>
    <mergeCell ref="AR96:AV96"/>
    <mergeCell ref="AR97:AV97"/>
    <mergeCell ref="AF96:AI96"/>
    <mergeCell ref="BR94:BX94"/>
    <mergeCell ref="A95:AE95"/>
    <mergeCell ref="BD95:BJ95"/>
    <mergeCell ref="BK95:BQ95"/>
    <mergeCell ref="BR95:BX95"/>
    <mergeCell ref="A94:AE94"/>
    <mergeCell ref="AF95:AI95"/>
    <mergeCell ref="AJ94:AQ94"/>
    <mergeCell ref="AJ95:AQ95"/>
    <mergeCell ref="AR95:AV95"/>
    <mergeCell ref="AR94:AV94"/>
    <mergeCell ref="AF94:AI94"/>
    <mergeCell ref="AJ93:AQ93"/>
    <mergeCell ref="AR93:AV93"/>
    <mergeCell ref="AW93:BC93"/>
    <mergeCell ref="AW94:BC94"/>
    <mergeCell ref="AF93:AI93"/>
    <mergeCell ref="BD92:BJ92"/>
    <mergeCell ref="BK92:BQ92"/>
    <mergeCell ref="BD94:BJ94"/>
    <mergeCell ref="BK94:BQ94"/>
    <mergeCell ref="BR92:BX92"/>
    <mergeCell ref="A93:AE93"/>
    <mergeCell ref="BD93:BJ93"/>
    <mergeCell ref="BK93:BQ93"/>
    <mergeCell ref="BR93:BX93"/>
    <mergeCell ref="A92:AE92"/>
    <mergeCell ref="AJ92:AQ92"/>
    <mergeCell ref="AR92:AV92"/>
    <mergeCell ref="AF92:AI92"/>
    <mergeCell ref="AJ91:AQ91"/>
    <mergeCell ref="AR91:AV91"/>
    <mergeCell ref="AW91:BC91"/>
    <mergeCell ref="AW92:BC92"/>
    <mergeCell ref="BR89:BX89"/>
    <mergeCell ref="BD90:BJ90"/>
    <mergeCell ref="BK90:BQ90"/>
    <mergeCell ref="BR90:BX90"/>
    <mergeCell ref="A91:AE91"/>
    <mergeCell ref="BD91:BJ91"/>
    <mergeCell ref="BK91:BQ91"/>
    <mergeCell ref="BR91:BX91"/>
    <mergeCell ref="A90:AE90"/>
    <mergeCell ref="AF91:AI91"/>
    <mergeCell ref="BK87:BQ88"/>
    <mergeCell ref="AW87:BC88"/>
    <mergeCell ref="AW90:BC90"/>
    <mergeCell ref="AR90:AV90"/>
    <mergeCell ref="AF90:AI90"/>
    <mergeCell ref="AJ89:AQ89"/>
    <mergeCell ref="AR89:AV89"/>
    <mergeCell ref="AJ90:AQ90"/>
    <mergeCell ref="AJ87:AQ88"/>
    <mergeCell ref="AR87:AV88"/>
    <mergeCell ref="BD86:BJ86"/>
    <mergeCell ref="AF85:AI85"/>
    <mergeCell ref="A87:AE87"/>
    <mergeCell ref="AF89:AI89"/>
    <mergeCell ref="AW89:BC89"/>
    <mergeCell ref="BR87:BX88"/>
    <mergeCell ref="A89:AE89"/>
    <mergeCell ref="BD89:BJ89"/>
    <mergeCell ref="BK89:BQ89"/>
    <mergeCell ref="BD87:BJ88"/>
    <mergeCell ref="AR85:AV85"/>
    <mergeCell ref="A85:AE85"/>
    <mergeCell ref="AF86:AI86"/>
    <mergeCell ref="AJ85:AQ85"/>
    <mergeCell ref="AJ86:AQ86"/>
    <mergeCell ref="A86:AE86"/>
    <mergeCell ref="AR84:AV84"/>
    <mergeCell ref="AW85:BC85"/>
    <mergeCell ref="BD85:BJ85"/>
    <mergeCell ref="BK85:BQ85"/>
    <mergeCell ref="BR84:BX84"/>
    <mergeCell ref="BK86:BQ86"/>
    <mergeCell ref="BR86:BX86"/>
    <mergeCell ref="AR86:AV86"/>
    <mergeCell ref="AW86:BC86"/>
    <mergeCell ref="BR85:BX85"/>
    <mergeCell ref="AR83:AV83"/>
    <mergeCell ref="AF83:AI83"/>
    <mergeCell ref="BD84:BJ84"/>
    <mergeCell ref="BK84:BQ84"/>
    <mergeCell ref="AF84:AI84"/>
    <mergeCell ref="AJ83:AQ83"/>
    <mergeCell ref="AW84:BC84"/>
    <mergeCell ref="AW83:BC83"/>
    <mergeCell ref="BD83:BJ83"/>
    <mergeCell ref="AJ84:AQ84"/>
    <mergeCell ref="BR83:BX83"/>
    <mergeCell ref="BR82:BX82"/>
    <mergeCell ref="A84:AE84"/>
    <mergeCell ref="BK83:BQ83"/>
    <mergeCell ref="A81:AE81"/>
    <mergeCell ref="AF82:AI82"/>
    <mergeCell ref="AJ81:AQ81"/>
    <mergeCell ref="AJ82:AQ82"/>
    <mergeCell ref="A82:AE82"/>
    <mergeCell ref="BD82:BJ82"/>
    <mergeCell ref="BK82:BQ82"/>
    <mergeCell ref="A83:AE83"/>
    <mergeCell ref="AR82:AV82"/>
    <mergeCell ref="BK81:BQ81"/>
    <mergeCell ref="AR79:AV79"/>
    <mergeCell ref="BD81:BJ81"/>
    <mergeCell ref="BK80:BQ80"/>
    <mergeCell ref="AW82:BC82"/>
    <mergeCell ref="A79:AE79"/>
    <mergeCell ref="AJ79:AQ79"/>
    <mergeCell ref="BR81:BX81"/>
    <mergeCell ref="AR81:AV81"/>
    <mergeCell ref="AF81:AI81"/>
    <mergeCell ref="AJ80:AQ80"/>
    <mergeCell ref="AR80:AV80"/>
    <mergeCell ref="AW81:BC81"/>
    <mergeCell ref="BD80:BJ80"/>
    <mergeCell ref="BR80:BX80"/>
    <mergeCell ref="AF80:AI80"/>
    <mergeCell ref="AW80:BC80"/>
    <mergeCell ref="AW79:BC79"/>
    <mergeCell ref="BD79:BJ79"/>
    <mergeCell ref="BK79:BQ79"/>
    <mergeCell ref="BK78:BQ78"/>
    <mergeCell ref="BR78:BX78"/>
    <mergeCell ref="BD78:BJ78"/>
    <mergeCell ref="BR79:BX79"/>
    <mergeCell ref="A80:AE80"/>
    <mergeCell ref="AF79:AI79"/>
    <mergeCell ref="A77:AE77"/>
    <mergeCell ref="AF78:AI78"/>
    <mergeCell ref="AJ77:AQ77"/>
    <mergeCell ref="AJ78:AQ78"/>
    <mergeCell ref="A78:AE78"/>
    <mergeCell ref="AF77:AI77"/>
    <mergeCell ref="AR78:AV78"/>
    <mergeCell ref="BK77:BQ77"/>
    <mergeCell ref="BD77:BJ77"/>
    <mergeCell ref="AR75:AV75"/>
    <mergeCell ref="BR77:BX77"/>
    <mergeCell ref="AR77:AV77"/>
    <mergeCell ref="AW78:BC78"/>
    <mergeCell ref="AJ76:AQ76"/>
    <mergeCell ref="AR76:AV76"/>
    <mergeCell ref="AW77:BC77"/>
    <mergeCell ref="BD76:BJ76"/>
    <mergeCell ref="BK76:BQ76"/>
    <mergeCell ref="BR76:BX76"/>
    <mergeCell ref="AW74:BC74"/>
    <mergeCell ref="AW75:BC75"/>
    <mergeCell ref="BD75:BJ75"/>
    <mergeCell ref="BK75:BQ75"/>
    <mergeCell ref="BR75:BX75"/>
    <mergeCell ref="A75:AE75"/>
    <mergeCell ref="AF76:AI76"/>
    <mergeCell ref="AJ75:AQ75"/>
    <mergeCell ref="AW76:BC76"/>
    <mergeCell ref="A76:AE76"/>
    <mergeCell ref="AF75:AI75"/>
    <mergeCell ref="BR73:BX73"/>
    <mergeCell ref="A74:AE74"/>
    <mergeCell ref="BD74:BJ74"/>
    <mergeCell ref="BK74:BQ74"/>
    <mergeCell ref="BR74:BX74"/>
    <mergeCell ref="A73:AE73"/>
    <mergeCell ref="AF74:AI74"/>
    <mergeCell ref="AJ73:AQ73"/>
    <mergeCell ref="AJ74:AQ74"/>
    <mergeCell ref="AR74:AV74"/>
    <mergeCell ref="BK71:BQ71"/>
    <mergeCell ref="AR73:AV73"/>
    <mergeCell ref="AF73:AI73"/>
    <mergeCell ref="AJ72:AQ72"/>
    <mergeCell ref="AR72:AV72"/>
    <mergeCell ref="AF72:AI72"/>
    <mergeCell ref="AJ71:AQ71"/>
    <mergeCell ref="AR71:AV71"/>
    <mergeCell ref="BD73:BJ73"/>
    <mergeCell ref="BK73:BQ73"/>
    <mergeCell ref="AF71:AI71"/>
    <mergeCell ref="AW72:BC72"/>
    <mergeCell ref="AW73:BC73"/>
    <mergeCell ref="BD71:BJ71"/>
    <mergeCell ref="AW71:BC71"/>
    <mergeCell ref="AJ70:AQ70"/>
    <mergeCell ref="AR70:AV70"/>
    <mergeCell ref="A70:AE70"/>
    <mergeCell ref="BD70:BJ70"/>
    <mergeCell ref="BR71:BX71"/>
    <mergeCell ref="A72:AE72"/>
    <mergeCell ref="BD72:BJ72"/>
    <mergeCell ref="BK72:BQ72"/>
    <mergeCell ref="BR72:BX72"/>
    <mergeCell ref="A71:AE71"/>
    <mergeCell ref="BK70:BQ70"/>
    <mergeCell ref="BR70:BX70"/>
    <mergeCell ref="AF70:AI70"/>
    <mergeCell ref="AW70:BC70"/>
    <mergeCell ref="BK68:BQ68"/>
    <mergeCell ref="BD69:BJ69"/>
    <mergeCell ref="BK69:BQ69"/>
    <mergeCell ref="BR69:BX69"/>
    <mergeCell ref="BR68:BX68"/>
    <mergeCell ref="AW69:BC69"/>
    <mergeCell ref="A68:AE68"/>
    <mergeCell ref="AF69:AI69"/>
    <mergeCell ref="AJ68:AQ68"/>
    <mergeCell ref="AR68:AV68"/>
    <mergeCell ref="AF68:AI68"/>
    <mergeCell ref="A69:AE69"/>
    <mergeCell ref="AJ69:AQ69"/>
    <mergeCell ref="AR69:AV69"/>
    <mergeCell ref="AW68:BC68"/>
    <mergeCell ref="BD68:BJ68"/>
    <mergeCell ref="AW67:BC67"/>
    <mergeCell ref="BD67:BJ67"/>
    <mergeCell ref="BK67:BQ67"/>
    <mergeCell ref="BR67:BX67"/>
    <mergeCell ref="A67:AE67"/>
    <mergeCell ref="AF67:AI67"/>
    <mergeCell ref="AJ67:AQ67"/>
    <mergeCell ref="AR67:AV67"/>
    <mergeCell ref="AW66:BC66"/>
    <mergeCell ref="BD66:BJ66"/>
    <mergeCell ref="BK66:BQ66"/>
    <mergeCell ref="BR66:BX66"/>
    <mergeCell ref="A66:AE66"/>
    <mergeCell ref="AF66:AI66"/>
    <mergeCell ref="AJ66:AQ66"/>
    <mergeCell ref="AR66:AV66"/>
    <mergeCell ref="AW65:BC65"/>
    <mergeCell ref="BD65:BJ65"/>
    <mergeCell ref="BK65:BQ65"/>
    <mergeCell ref="BR65:BX65"/>
    <mergeCell ref="A65:AE65"/>
    <mergeCell ref="AF65:AI65"/>
    <mergeCell ref="AJ65:AQ65"/>
    <mergeCell ref="AR65:AV65"/>
    <mergeCell ref="AW64:BC64"/>
    <mergeCell ref="BD64:BJ64"/>
    <mergeCell ref="BK64:BQ64"/>
    <mergeCell ref="BR64:BX64"/>
    <mergeCell ref="A64:AE64"/>
    <mergeCell ref="AF64:AI64"/>
    <mergeCell ref="AJ64:AQ64"/>
    <mergeCell ref="AR64:AV64"/>
    <mergeCell ref="AW63:BC63"/>
    <mergeCell ref="BD63:BJ63"/>
    <mergeCell ref="BK63:BQ63"/>
    <mergeCell ref="BR63:BX63"/>
    <mergeCell ref="A63:AE63"/>
    <mergeCell ref="AF63:AI63"/>
    <mergeCell ref="AJ63:AQ63"/>
    <mergeCell ref="AR63:AV63"/>
    <mergeCell ref="AW62:BC62"/>
    <mergeCell ref="BD62:BJ62"/>
    <mergeCell ref="BK62:BQ62"/>
    <mergeCell ref="BR62:BX62"/>
    <mergeCell ref="AR60:AV60"/>
    <mergeCell ref="A62:AE62"/>
    <mergeCell ref="AF62:AI62"/>
    <mergeCell ref="AJ62:AQ62"/>
    <mergeCell ref="AR62:AV62"/>
    <mergeCell ref="A61:AE61"/>
    <mergeCell ref="AF61:AI61"/>
    <mergeCell ref="AJ61:AQ61"/>
    <mergeCell ref="AR61:AV61"/>
    <mergeCell ref="AW61:BC61"/>
    <mergeCell ref="BD61:BJ61"/>
    <mergeCell ref="BK61:BQ61"/>
    <mergeCell ref="BR61:BX61"/>
    <mergeCell ref="AW60:BC60"/>
    <mergeCell ref="BD60:BJ60"/>
    <mergeCell ref="BK60:BQ60"/>
    <mergeCell ref="BR58:BX58"/>
    <mergeCell ref="AW59:BC59"/>
    <mergeCell ref="BD59:BJ59"/>
    <mergeCell ref="BK59:BQ59"/>
    <mergeCell ref="BR59:BX59"/>
    <mergeCell ref="BK58:BQ58"/>
    <mergeCell ref="BR60:BX60"/>
    <mergeCell ref="A59:AE59"/>
    <mergeCell ref="AF59:AI59"/>
    <mergeCell ref="AJ59:AQ59"/>
    <mergeCell ref="AR59:AV59"/>
    <mergeCell ref="AF58:AI58"/>
    <mergeCell ref="BD58:BJ58"/>
    <mergeCell ref="AW58:BC58"/>
    <mergeCell ref="AJ58:AQ58"/>
    <mergeCell ref="AR58:AV58"/>
    <mergeCell ref="BD57:BJ57"/>
    <mergeCell ref="AJ56:AQ56"/>
    <mergeCell ref="AR56:AV56"/>
    <mergeCell ref="AW56:BC56"/>
    <mergeCell ref="BD56:BJ56"/>
    <mergeCell ref="AJ57:AQ57"/>
    <mergeCell ref="AR57:AV57"/>
    <mergeCell ref="AW57:BC57"/>
    <mergeCell ref="AW34:BC34"/>
    <mergeCell ref="BD34:BJ34"/>
    <mergeCell ref="BK34:BQ34"/>
    <mergeCell ref="BK38:BQ38"/>
    <mergeCell ref="AW51:BC51"/>
    <mergeCell ref="BK56:BQ56"/>
    <mergeCell ref="BD51:BJ51"/>
    <mergeCell ref="BK51:BQ51"/>
    <mergeCell ref="BD45:BJ45"/>
    <mergeCell ref="BD46:BJ47"/>
    <mergeCell ref="BK42:BQ42"/>
    <mergeCell ref="BD43:BJ43"/>
    <mergeCell ref="BK43:BQ43"/>
    <mergeCell ref="BK57:BQ57"/>
    <mergeCell ref="BR57:BX57"/>
    <mergeCell ref="BR51:BX51"/>
    <mergeCell ref="BK45:BQ45"/>
    <mergeCell ref="BR45:BX45"/>
    <mergeCell ref="BR56:BX56"/>
    <mergeCell ref="BD48:BJ48"/>
    <mergeCell ref="BK35:BQ35"/>
    <mergeCell ref="BR35:BX35"/>
    <mergeCell ref="BD38:BJ38"/>
    <mergeCell ref="AW36:BC37"/>
    <mergeCell ref="BD36:BJ37"/>
    <mergeCell ref="BK36:BQ37"/>
    <mergeCell ref="BR36:BX37"/>
    <mergeCell ref="BR38:BX38"/>
    <mergeCell ref="BC2:BX2"/>
    <mergeCell ref="BC3:BX3"/>
    <mergeCell ref="BQ9:BR9"/>
    <mergeCell ref="BM7:BW7"/>
    <mergeCell ref="BM8:BW8"/>
    <mergeCell ref="BO9:BP9"/>
    <mergeCell ref="BC4:BX4"/>
    <mergeCell ref="BC5:BX5"/>
    <mergeCell ref="BC6:BX6"/>
    <mergeCell ref="BD7:BK7"/>
    <mergeCell ref="BD8:BK8"/>
    <mergeCell ref="AQ12:AR12"/>
    <mergeCell ref="AV12:AW12"/>
    <mergeCell ref="BD9:BE9"/>
    <mergeCell ref="BG9:BN9"/>
    <mergeCell ref="BQ18:BX18"/>
    <mergeCell ref="AX12:BB12"/>
    <mergeCell ref="BQ11:BX12"/>
    <mergeCell ref="BQ13:BX13"/>
    <mergeCell ref="BF13:BP13"/>
    <mergeCell ref="AY11:AZ11"/>
    <mergeCell ref="A11:AX11"/>
    <mergeCell ref="X12:AA12"/>
    <mergeCell ref="AB12:AC12"/>
    <mergeCell ref="BQ14:BX14"/>
    <mergeCell ref="BQ19:BX19"/>
    <mergeCell ref="BF14:BP14"/>
    <mergeCell ref="BF15:BP15"/>
    <mergeCell ref="BF16:BP16"/>
    <mergeCell ref="BF17:BP17"/>
    <mergeCell ref="BF18:BP18"/>
    <mergeCell ref="BF19:BP19"/>
    <mergeCell ref="BQ15:BX15"/>
    <mergeCell ref="BQ16:BX16"/>
    <mergeCell ref="BQ17:BX17"/>
    <mergeCell ref="AT13:AU13"/>
    <mergeCell ref="AV13:AW13"/>
    <mergeCell ref="N15:BE15"/>
    <mergeCell ref="H18:BE18"/>
    <mergeCell ref="AG13:AH13"/>
    <mergeCell ref="A24:AE24"/>
    <mergeCell ref="BD24:BJ24"/>
    <mergeCell ref="AZ22:BA22"/>
    <mergeCell ref="BB22:BC22"/>
    <mergeCell ref="AF21:AI23"/>
    <mergeCell ref="AW23:BC23"/>
    <mergeCell ref="A21:AE23"/>
    <mergeCell ref="BK24:BQ24"/>
    <mergeCell ref="BR24:BX24"/>
    <mergeCell ref="BK23:BQ23"/>
    <mergeCell ref="AF24:AI24"/>
    <mergeCell ref="AJ24:AQ24"/>
    <mergeCell ref="AR24:AV24"/>
    <mergeCell ref="AW24:BC24"/>
    <mergeCell ref="AJ21:AQ23"/>
    <mergeCell ref="BP22:BQ22"/>
    <mergeCell ref="AW22:AY22"/>
    <mergeCell ref="AJ13:AQ13"/>
    <mergeCell ref="AR13:AS13"/>
    <mergeCell ref="AR21:AV23"/>
    <mergeCell ref="AW21:BX21"/>
    <mergeCell ref="BR22:BX23"/>
    <mergeCell ref="A20:BX20"/>
    <mergeCell ref="BD22:BF22"/>
    <mergeCell ref="BG22:BH22"/>
    <mergeCell ref="BI22:BJ22"/>
    <mergeCell ref="BD23:BJ23"/>
    <mergeCell ref="BK22:BM22"/>
    <mergeCell ref="BN22:BO22"/>
    <mergeCell ref="A28:AE28"/>
    <mergeCell ref="A29:AE29"/>
    <mergeCell ref="AF25:AI25"/>
    <mergeCell ref="AF26:AI26"/>
    <mergeCell ref="AF27:AI27"/>
    <mergeCell ref="AF28:AI28"/>
    <mergeCell ref="AJ25:AQ25"/>
    <mergeCell ref="AJ26:AQ26"/>
    <mergeCell ref="AJ27:AQ27"/>
    <mergeCell ref="AJ28:AQ28"/>
    <mergeCell ref="AR25:AV25"/>
    <mergeCell ref="AR26:AV26"/>
    <mergeCell ref="AR27:AV27"/>
    <mergeCell ref="A27:AE27"/>
    <mergeCell ref="A25:AE25"/>
    <mergeCell ref="A26:AE26"/>
    <mergeCell ref="AR28:AV28"/>
    <mergeCell ref="AW25:BC25"/>
    <mergeCell ref="AW26:BC26"/>
    <mergeCell ref="AW27:BC27"/>
    <mergeCell ref="AW28:BC28"/>
    <mergeCell ref="BD25:BJ25"/>
    <mergeCell ref="BD28:BJ28"/>
    <mergeCell ref="BK25:BQ25"/>
    <mergeCell ref="BR25:BX25"/>
    <mergeCell ref="BD26:BJ26"/>
    <mergeCell ref="BK26:BQ26"/>
    <mergeCell ref="BR26:BX26"/>
    <mergeCell ref="BD27:BJ27"/>
    <mergeCell ref="BK27:BQ27"/>
    <mergeCell ref="BR27:BX27"/>
    <mergeCell ref="AR31:AV31"/>
    <mergeCell ref="BK28:BQ28"/>
    <mergeCell ref="BR28:BX28"/>
    <mergeCell ref="BD31:BJ31"/>
    <mergeCell ref="BK31:BQ31"/>
    <mergeCell ref="BR31:BX31"/>
    <mergeCell ref="BD29:BJ30"/>
    <mergeCell ref="BK29:BQ30"/>
    <mergeCell ref="BR29:BX30"/>
    <mergeCell ref="AW31:BC31"/>
    <mergeCell ref="BR34:BX34"/>
    <mergeCell ref="BK32:BQ32"/>
    <mergeCell ref="BR32:BX32"/>
    <mergeCell ref="A32:AE32"/>
    <mergeCell ref="AF32:AI32"/>
    <mergeCell ref="AJ32:AQ32"/>
    <mergeCell ref="AR32:AV32"/>
    <mergeCell ref="AW32:BC32"/>
    <mergeCell ref="BD32:BJ32"/>
    <mergeCell ref="BK33:BQ33"/>
    <mergeCell ref="BR33:BX33"/>
    <mergeCell ref="A33:AE33"/>
    <mergeCell ref="AF33:AI33"/>
    <mergeCell ref="AJ33:AQ33"/>
    <mergeCell ref="AR33:AV33"/>
    <mergeCell ref="AW33:BC33"/>
    <mergeCell ref="AF35:AI35"/>
    <mergeCell ref="AJ35:AQ35"/>
    <mergeCell ref="AR35:AV35"/>
    <mergeCell ref="A35:AE35"/>
    <mergeCell ref="BD33:BJ33"/>
    <mergeCell ref="AW39:BC40"/>
    <mergeCell ref="BD39:BJ40"/>
    <mergeCell ref="AW35:BC35"/>
    <mergeCell ref="BD35:BJ35"/>
    <mergeCell ref="A34:AE34"/>
    <mergeCell ref="AF34:AI34"/>
    <mergeCell ref="AJ34:AQ34"/>
    <mergeCell ref="AR34:AV34"/>
    <mergeCell ref="AF43:AI43"/>
    <mergeCell ref="A45:AE45"/>
    <mergeCell ref="AR42:AV42"/>
    <mergeCell ref="AJ39:AQ40"/>
    <mergeCell ref="AR45:AV45"/>
    <mergeCell ref="A38:AE38"/>
    <mergeCell ref="AF38:AI38"/>
    <mergeCell ref="AR51:AV51"/>
    <mergeCell ref="A60:AE60"/>
    <mergeCell ref="AF60:AI60"/>
    <mergeCell ref="AJ60:AQ60"/>
    <mergeCell ref="AF55:AI55"/>
    <mergeCell ref="AJ55:AQ55"/>
    <mergeCell ref="AR55:AV55"/>
    <mergeCell ref="A56:AE56"/>
    <mergeCell ref="AF56:AI56"/>
    <mergeCell ref="A54:AE54"/>
    <mergeCell ref="BR39:BX40"/>
    <mergeCell ref="AR44:AV44"/>
    <mergeCell ref="AF44:AI44"/>
    <mergeCell ref="AJ42:AQ42"/>
    <mergeCell ref="AJ52:AQ52"/>
    <mergeCell ref="AJ50:AQ50"/>
    <mergeCell ref="AR50:AV50"/>
    <mergeCell ref="AF50:AI50"/>
    <mergeCell ref="AJ45:AQ45"/>
    <mergeCell ref="AJ51:AQ51"/>
    <mergeCell ref="AJ38:AQ38"/>
    <mergeCell ref="AR38:AV38"/>
    <mergeCell ref="AW38:BC38"/>
    <mergeCell ref="BR41:BX41"/>
    <mergeCell ref="BR42:BX42"/>
    <mergeCell ref="A39:AE39"/>
    <mergeCell ref="AF42:AI42"/>
    <mergeCell ref="AJ41:AQ41"/>
    <mergeCell ref="AR41:AV41"/>
    <mergeCell ref="A41:AE41"/>
    <mergeCell ref="BD42:BJ42"/>
    <mergeCell ref="A50:AE50"/>
    <mergeCell ref="AW44:BC44"/>
    <mergeCell ref="AW50:BC50"/>
    <mergeCell ref="AW41:BC41"/>
    <mergeCell ref="AW42:BC42"/>
    <mergeCell ref="AW43:BC43"/>
    <mergeCell ref="AJ48:AQ48"/>
    <mergeCell ref="BK48:BQ48"/>
    <mergeCell ref="BD44:BJ44"/>
    <mergeCell ref="BK44:BQ44"/>
    <mergeCell ref="AF41:AI41"/>
    <mergeCell ref="AF39:AI40"/>
    <mergeCell ref="AR39:AV40"/>
    <mergeCell ref="AW46:BC47"/>
    <mergeCell ref="BK39:BQ40"/>
    <mergeCell ref="BD41:BJ41"/>
    <mergeCell ref="BK41:BQ41"/>
    <mergeCell ref="BR43:BX43"/>
    <mergeCell ref="A43:AE43"/>
    <mergeCell ref="AF45:AI45"/>
    <mergeCell ref="AJ43:AQ43"/>
    <mergeCell ref="AR43:AV43"/>
    <mergeCell ref="A44:AE44"/>
    <mergeCell ref="AJ44:AQ44"/>
    <mergeCell ref="BR44:BX44"/>
    <mergeCell ref="A57:AE57"/>
    <mergeCell ref="AF57:AI57"/>
    <mergeCell ref="A58:AE58"/>
    <mergeCell ref="A51:AE51"/>
    <mergeCell ref="AF51:AI51"/>
    <mergeCell ref="A55:AE55"/>
    <mergeCell ref="A52:AE52"/>
    <mergeCell ref="AF52:AI52"/>
    <mergeCell ref="A53:AE53"/>
    <mergeCell ref="BR49:BX49"/>
    <mergeCell ref="A49:AE49"/>
    <mergeCell ref="AJ49:AQ49"/>
    <mergeCell ref="AR49:AV49"/>
    <mergeCell ref="AF49:AI49"/>
    <mergeCell ref="AW49:BC49"/>
    <mergeCell ref="BD49:BJ49"/>
    <mergeCell ref="BK49:BQ49"/>
    <mergeCell ref="BR50:BX50"/>
    <mergeCell ref="BD52:BJ52"/>
    <mergeCell ref="BK52:BQ52"/>
    <mergeCell ref="BR52:BX52"/>
    <mergeCell ref="AW52:BC52"/>
    <mergeCell ref="BD53:BJ53"/>
    <mergeCell ref="BK53:BQ53"/>
    <mergeCell ref="BR53:BX53"/>
    <mergeCell ref="BD50:BJ50"/>
    <mergeCell ref="BK50:BQ50"/>
    <mergeCell ref="AJ53:AQ53"/>
    <mergeCell ref="AR53:AV53"/>
    <mergeCell ref="AF53:AI53"/>
    <mergeCell ref="AW53:BC53"/>
    <mergeCell ref="AR52:AV52"/>
    <mergeCell ref="AF54:AI54"/>
    <mergeCell ref="AJ54:AQ54"/>
    <mergeCell ref="AR54:AV54"/>
    <mergeCell ref="AW55:BC55"/>
    <mergeCell ref="BD55:BJ55"/>
    <mergeCell ref="AW54:BC54"/>
    <mergeCell ref="BD54:BJ54"/>
    <mergeCell ref="BK55:BQ55"/>
    <mergeCell ref="BR55:BX55"/>
    <mergeCell ref="BK54:BQ54"/>
    <mergeCell ref="BR54:BX54"/>
    <mergeCell ref="A107:BX107"/>
    <mergeCell ref="A108:BX108"/>
    <mergeCell ref="A102:BX102"/>
    <mergeCell ref="A104:BX104"/>
    <mergeCell ref="A105:BX105"/>
    <mergeCell ref="A106:BX106"/>
    <mergeCell ref="A88:AE88"/>
    <mergeCell ref="AF87:AI88"/>
    <mergeCell ref="AW29:BC30"/>
    <mergeCell ref="A37:AE37"/>
    <mergeCell ref="AF36:AI37"/>
    <mergeCell ref="AJ36:AQ37"/>
    <mergeCell ref="AR36:AV37"/>
    <mergeCell ref="A36:AE36"/>
    <mergeCell ref="A31:AE31"/>
    <mergeCell ref="AJ31:AQ31"/>
    <mergeCell ref="AF31:AI31"/>
    <mergeCell ref="AF46:AI47"/>
    <mergeCell ref="AJ46:AQ47"/>
    <mergeCell ref="AR46:AV47"/>
    <mergeCell ref="A46:AE46"/>
    <mergeCell ref="A30:AE30"/>
    <mergeCell ref="AF29:AI30"/>
    <mergeCell ref="AJ29:AQ30"/>
    <mergeCell ref="AR29:AV30"/>
    <mergeCell ref="A42:AE42"/>
    <mergeCell ref="A40:AE40"/>
    <mergeCell ref="BK46:BQ47"/>
    <mergeCell ref="BR46:BX47"/>
    <mergeCell ref="AF48:AI48"/>
    <mergeCell ref="AR48:AV48"/>
    <mergeCell ref="AW48:BC48"/>
    <mergeCell ref="A47:AE47"/>
    <mergeCell ref="AW45:BC45"/>
    <mergeCell ref="A48:AE48"/>
    <mergeCell ref="BR48:BX4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Y55"/>
  <sheetViews>
    <sheetView showGridLines="0" zoomScalePageLayoutView="0" workbookViewId="0" topLeftCell="A1">
      <selection activeCell="AW26" sqref="AW26:BC26"/>
    </sheetView>
  </sheetViews>
  <sheetFormatPr defaultColWidth="2" defaultRowHeight="12.75"/>
  <cols>
    <col min="1" max="38" width="2" style="0" customWidth="1"/>
    <col min="39" max="39" width="2.66015625" style="0" customWidth="1"/>
  </cols>
  <sheetData>
    <row r="1" spans="1:76" ht="15.75" customHeight="1">
      <c r="A1" s="282" t="s">
        <v>242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</row>
    <row r="2" spans="1:76" ht="6" customHeight="1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</row>
    <row r="3" spans="1:76" ht="12.75">
      <c r="A3" s="148" t="s">
        <v>186</v>
      </c>
      <c r="B3" s="148"/>
      <c r="C3" s="148"/>
      <c r="D3" s="148"/>
      <c r="E3" s="166" t="s">
        <v>19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7"/>
      <c r="AN3" s="148" t="s">
        <v>188</v>
      </c>
      <c r="AO3" s="148"/>
      <c r="AP3" s="148"/>
      <c r="AQ3" s="148"/>
      <c r="AR3" s="148" t="s">
        <v>187</v>
      </c>
      <c r="AS3" s="148"/>
      <c r="AT3" s="148"/>
      <c r="AU3" s="148"/>
      <c r="AV3" s="148"/>
      <c r="AW3" s="149" t="s">
        <v>21</v>
      </c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</row>
    <row r="4" spans="1:76" ht="11.25" customHeight="1">
      <c r="A4" s="148"/>
      <c r="B4" s="148"/>
      <c r="C4" s="148"/>
      <c r="D4" s="14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9"/>
      <c r="AN4" s="148"/>
      <c r="AO4" s="148"/>
      <c r="AP4" s="148"/>
      <c r="AQ4" s="148"/>
      <c r="AR4" s="148"/>
      <c r="AS4" s="148"/>
      <c r="AT4" s="148"/>
      <c r="AU4" s="148"/>
      <c r="AV4" s="148"/>
      <c r="AW4" s="139" t="s">
        <v>22</v>
      </c>
      <c r="AX4" s="140"/>
      <c r="AY4" s="140"/>
      <c r="AZ4" s="141" t="s">
        <v>250</v>
      </c>
      <c r="BA4" s="141"/>
      <c r="BB4" s="162" t="s">
        <v>60</v>
      </c>
      <c r="BC4" s="163"/>
      <c r="BD4" s="154" t="s">
        <v>22</v>
      </c>
      <c r="BE4" s="154"/>
      <c r="BF4" s="154"/>
      <c r="BG4" s="155" t="s">
        <v>257</v>
      </c>
      <c r="BH4" s="155"/>
      <c r="BI4" s="156" t="s">
        <v>60</v>
      </c>
      <c r="BJ4" s="156"/>
      <c r="BK4" s="139" t="s">
        <v>22</v>
      </c>
      <c r="BL4" s="140"/>
      <c r="BM4" s="140"/>
      <c r="BN4" s="141" t="s">
        <v>259</v>
      </c>
      <c r="BO4" s="141"/>
      <c r="BP4" s="162" t="s">
        <v>60</v>
      </c>
      <c r="BQ4" s="163"/>
      <c r="BR4" s="151" t="s">
        <v>24</v>
      </c>
      <c r="BS4" s="151"/>
      <c r="BT4" s="151"/>
      <c r="BU4" s="151"/>
      <c r="BV4" s="151"/>
      <c r="BW4" s="151"/>
      <c r="BX4" s="151"/>
    </row>
    <row r="5" spans="1:76" ht="36.75" customHeight="1">
      <c r="A5" s="148"/>
      <c r="B5" s="148"/>
      <c r="C5" s="148"/>
      <c r="D5" s="148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61"/>
      <c r="AN5" s="148"/>
      <c r="AO5" s="148"/>
      <c r="AP5" s="148"/>
      <c r="AQ5" s="148"/>
      <c r="AR5" s="148"/>
      <c r="AS5" s="148"/>
      <c r="AT5" s="148"/>
      <c r="AU5" s="148"/>
      <c r="AV5" s="148"/>
      <c r="AW5" s="160" t="s">
        <v>189</v>
      </c>
      <c r="AX5" s="157"/>
      <c r="AY5" s="157"/>
      <c r="AZ5" s="157"/>
      <c r="BA5" s="157"/>
      <c r="BB5" s="157"/>
      <c r="BC5" s="161"/>
      <c r="BD5" s="152" t="s">
        <v>190</v>
      </c>
      <c r="BE5" s="157"/>
      <c r="BF5" s="157"/>
      <c r="BG5" s="157"/>
      <c r="BH5" s="157"/>
      <c r="BI5" s="157"/>
      <c r="BJ5" s="157"/>
      <c r="BK5" s="160" t="s">
        <v>191</v>
      </c>
      <c r="BL5" s="157"/>
      <c r="BM5" s="157"/>
      <c r="BN5" s="157"/>
      <c r="BO5" s="157"/>
      <c r="BP5" s="157"/>
      <c r="BQ5" s="161"/>
      <c r="BR5" s="152"/>
      <c r="BS5" s="152"/>
      <c r="BT5" s="152"/>
      <c r="BU5" s="152"/>
      <c r="BV5" s="152"/>
      <c r="BW5" s="152"/>
      <c r="BX5" s="152"/>
    </row>
    <row r="6" spans="1:76" ht="12.75" customHeight="1" thickBot="1">
      <c r="A6" s="158">
        <v>1</v>
      </c>
      <c r="B6" s="158"/>
      <c r="C6" s="158"/>
      <c r="D6" s="158"/>
      <c r="E6" s="164">
        <v>2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58">
        <v>3</v>
      </c>
      <c r="AO6" s="158"/>
      <c r="AP6" s="158"/>
      <c r="AQ6" s="158"/>
      <c r="AR6" s="158">
        <v>4</v>
      </c>
      <c r="AS6" s="158"/>
      <c r="AT6" s="158"/>
      <c r="AU6" s="158"/>
      <c r="AV6" s="158"/>
      <c r="AW6" s="158">
        <v>5</v>
      </c>
      <c r="AX6" s="158"/>
      <c r="AY6" s="158"/>
      <c r="AZ6" s="158"/>
      <c r="BA6" s="158"/>
      <c r="BB6" s="158"/>
      <c r="BC6" s="158"/>
      <c r="BD6" s="158">
        <v>6</v>
      </c>
      <c r="BE6" s="158"/>
      <c r="BF6" s="158"/>
      <c r="BG6" s="158"/>
      <c r="BH6" s="158"/>
      <c r="BI6" s="158"/>
      <c r="BJ6" s="158"/>
      <c r="BK6" s="158">
        <v>7</v>
      </c>
      <c r="BL6" s="158"/>
      <c r="BM6" s="158"/>
      <c r="BN6" s="158"/>
      <c r="BO6" s="158"/>
      <c r="BP6" s="158"/>
      <c r="BQ6" s="158"/>
      <c r="BR6" s="158">
        <v>8</v>
      </c>
      <c r="BS6" s="158"/>
      <c r="BT6" s="158"/>
      <c r="BU6" s="158"/>
      <c r="BV6" s="158"/>
      <c r="BW6" s="158"/>
      <c r="BX6" s="159"/>
    </row>
    <row r="7" spans="1:76" ht="14.25">
      <c r="A7" s="268">
        <v>1</v>
      </c>
      <c r="B7" s="268"/>
      <c r="C7" s="268"/>
      <c r="D7" s="268"/>
      <c r="E7" s="276" t="s">
        <v>211</v>
      </c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8"/>
      <c r="AN7" s="279">
        <v>26000</v>
      </c>
      <c r="AO7" s="280"/>
      <c r="AP7" s="280"/>
      <c r="AQ7" s="280"/>
      <c r="AR7" s="281" t="s">
        <v>34</v>
      </c>
      <c r="AS7" s="281"/>
      <c r="AT7" s="281"/>
      <c r="AU7" s="281"/>
      <c r="AV7" s="281"/>
      <c r="AW7" s="131">
        <f>AW10+AW25</f>
        <v>12086701.039999997</v>
      </c>
      <c r="AX7" s="131"/>
      <c r="AY7" s="131"/>
      <c r="AZ7" s="131"/>
      <c r="BA7" s="131"/>
      <c r="BB7" s="131"/>
      <c r="BC7" s="131"/>
      <c r="BD7" s="131">
        <f>BD10+BD25</f>
        <v>7903275</v>
      </c>
      <c r="BE7" s="131"/>
      <c r="BF7" s="131"/>
      <c r="BG7" s="131"/>
      <c r="BH7" s="131"/>
      <c r="BI7" s="131"/>
      <c r="BJ7" s="131"/>
      <c r="BK7" s="131">
        <f>BK10+BK25</f>
        <v>4554550</v>
      </c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272"/>
    </row>
    <row r="8" spans="1:76" ht="108" customHeight="1">
      <c r="A8" s="158" t="s">
        <v>192</v>
      </c>
      <c r="B8" s="158"/>
      <c r="C8" s="158"/>
      <c r="D8" s="158"/>
      <c r="E8" s="273" t="s">
        <v>212</v>
      </c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5"/>
      <c r="AN8" s="237">
        <v>26100</v>
      </c>
      <c r="AO8" s="165"/>
      <c r="AP8" s="165"/>
      <c r="AQ8" s="165"/>
      <c r="AR8" s="165" t="s">
        <v>34</v>
      </c>
      <c r="AS8" s="165"/>
      <c r="AT8" s="165"/>
      <c r="AU8" s="165"/>
      <c r="AV8" s="165"/>
      <c r="AW8" s="57"/>
      <c r="AX8" s="57"/>
      <c r="AY8" s="57"/>
      <c r="AZ8" s="57"/>
      <c r="BA8" s="57"/>
      <c r="BB8" s="57"/>
      <c r="BC8" s="57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6"/>
    </row>
    <row r="9" spans="1:76" ht="25.5" customHeight="1">
      <c r="A9" s="158" t="s">
        <v>193</v>
      </c>
      <c r="B9" s="158"/>
      <c r="C9" s="158"/>
      <c r="D9" s="158"/>
      <c r="E9" s="269" t="s">
        <v>213</v>
      </c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1"/>
      <c r="AN9" s="237">
        <v>26200</v>
      </c>
      <c r="AO9" s="165"/>
      <c r="AP9" s="165"/>
      <c r="AQ9" s="165"/>
      <c r="AR9" s="165" t="s">
        <v>34</v>
      </c>
      <c r="AS9" s="165"/>
      <c r="AT9" s="165"/>
      <c r="AU9" s="165"/>
      <c r="AV9" s="165"/>
      <c r="AW9" s="57"/>
      <c r="AX9" s="57"/>
      <c r="AY9" s="57"/>
      <c r="AZ9" s="57"/>
      <c r="BA9" s="57"/>
      <c r="BB9" s="57"/>
      <c r="BC9" s="57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6"/>
    </row>
    <row r="10" spans="1:76" ht="24" customHeight="1">
      <c r="A10" s="268" t="s">
        <v>194</v>
      </c>
      <c r="B10" s="268"/>
      <c r="C10" s="268"/>
      <c r="D10" s="268"/>
      <c r="E10" s="269" t="s">
        <v>214</v>
      </c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1"/>
      <c r="AN10" s="237">
        <v>26300</v>
      </c>
      <c r="AO10" s="165"/>
      <c r="AP10" s="165"/>
      <c r="AQ10" s="165"/>
      <c r="AR10" s="165" t="s">
        <v>34</v>
      </c>
      <c r="AS10" s="165"/>
      <c r="AT10" s="165"/>
      <c r="AU10" s="165"/>
      <c r="AV10" s="165"/>
      <c r="AW10" s="57">
        <v>0</v>
      </c>
      <c r="AX10" s="57"/>
      <c r="AY10" s="57"/>
      <c r="AZ10" s="57"/>
      <c r="BA10" s="57"/>
      <c r="BB10" s="57"/>
      <c r="BC10" s="57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6"/>
    </row>
    <row r="11" spans="1:76" ht="38.25" customHeight="1">
      <c r="A11" s="158" t="s">
        <v>195</v>
      </c>
      <c r="B11" s="158"/>
      <c r="C11" s="158"/>
      <c r="D11" s="158"/>
      <c r="E11" s="267" t="s">
        <v>215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9"/>
      <c r="AN11" s="237">
        <v>26400</v>
      </c>
      <c r="AO11" s="165"/>
      <c r="AP11" s="165"/>
      <c r="AQ11" s="165"/>
      <c r="AR11" s="165" t="s">
        <v>34</v>
      </c>
      <c r="AS11" s="165"/>
      <c r="AT11" s="165"/>
      <c r="AU11" s="165"/>
      <c r="AV11" s="165"/>
      <c r="AW11" s="57"/>
      <c r="AX11" s="57"/>
      <c r="AY11" s="57"/>
      <c r="AZ11" s="57"/>
      <c r="BA11" s="57"/>
      <c r="BB11" s="57"/>
      <c r="BC11" s="57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6"/>
    </row>
    <row r="12" spans="1:76" ht="33.75" customHeight="1">
      <c r="A12" s="158" t="s">
        <v>196</v>
      </c>
      <c r="B12" s="158"/>
      <c r="C12" s="158"/>
      <c r="D12" s="158"/>
      <c r="E12" s="258" t="s">
        <v>216</v>
      </c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6"/>
      <c r="AN12" s="237">
        <v>26410</v>
      </c>
      <c r="AO12" s="165"/>
      <c r="AP12" s="165"/>
      <c r="AQ12" s="165"/>
      <c r="AR12" s="165" t="s">
        <v>34</v>
      </c>
      <c r="AS12" s="165"/>
      <c r="AT12" s="165"/>
      <c r="AU12" s="165"/>
      <c r="AV12" s="165"/>
      <c r="AW12" s="57"/>
      <c r="AX12" s="57"/>
      <c r="AY12" s="57"/>
      <c r="AZ12" s="57"/>
      <c r="BA12" s="57"/>
      <c r="BB12" s="57"/>
      <c r="BC12" s="57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6"/>
    </row>
    <row r="13" spans="1:76" ht="24.75" customHeight="1">
      <c r="A13" s="158" t="s">
        <v>197</v>
      </c>
      <c r="B13" s="158"/>
      <c r="C13" s="158"/>
      <c r="D13" s="158"/>
      <c r="E13" s="261" t="s">
        <v>217</v>
      </c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3"/>
      <c r="AN13" s="237">
        <v>26411</v>
      </c>
      <c r="AO13" s="165"/>
      <c r="AP13" s="165"/>
      <c r="AQ13" s="165"/>
      <c r="AR13" s="165" t="s">
        <v>34</v>
      </c>
      <c r="AS13" s="165"/>
      <c r="AT13" s="165"/>
      <c r="AU13" s="165"/>
      <c r="AV13" s="165"/>
      <c r="AW13" s="57"/>
      <c r="AX13" s="57"/>
      <c r="AY13" s="57"/>
      <c r="AZ13" s="57"/>
      <c r="BA13" s="57"/>
      <c r="BB13" s="57"/>
      <c r="BC13" s="57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6"/>
    </row>
    <row r="14" spans="1:76" ht="13.5">
      <c r="A14" s="158" t="s">
        <v>198</v>
      </c>
      <c r="B14" s="158"/>
      <c r="C14" s="158"/>
      <c r="D14" s="158"/>
      <c r="E14" s="251" t="s">
        <v>219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3"/>
      <c r="AN14" s="237">
        <v>26412</v>
      </c>
      <c r="AO14" s="165"/>
      <c r="AP14" s="165"/>
      <c r="AQ14" s="165"/>
      <c r="AR14" s="165" t="s">
        <v>34</v>
      </c>
      <c r="AS14" s="165"/>
      <c r="AT14" s="165"/>
      <c r="AU14" s="165"/>
      <c r="AV14" s="165"/>
      <c r="AW14" s="57"/>
      <c r="AX14" s="57"/>
      <c r="AY14" s="57"/>
      <c r="AZ14" s="57"/>
      <c r="BA14" s="57"/>
      <c r="BB14" s="57"/>
      <c r="BC14" s="57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6"/>
    </row>
    <row r="15" spans="1:76" ht="22.5" customHeight="1">
      <c r="A15" s="158" t="s">
        <v>199</v>
      </c>
      <c r="B15" s="158"/>
      <c r="C15" s="158"/>
      <c r="D15" s="158"/>
      <c r="E15" s="258" t="s">
        <v>220</v>
      </c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60"/>
      <c r="AN15" s="237">
        <v>26420</v>
      </c>
      <c r="AO15" s="165"/>
      <c r="AP15" s="165"/>
      <c r="AQ15" s="165"/>
      <c r="AR15" s="165" t="s">
        <v>34</v>
      </c>
      <c r="AS15" s="165"/>
      <c r="AT15" s="165"/>
      <c r="AU15" s="165"/>
      <c r="AV15" s="165"/>
      <c r="AW15" s="57"/>
      <c r="AX15" s="57"/>
      <c r="AY15" s="57"/>
      <c r="AZ15" s="57"/>
      <c r="BA15" s="57"/>
      <c r="BB15" s="57"/>
      <c r="BC15" s="57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6"/>
    </row>
    <row r="16" spans="1:76" ht="23.25" customHeight="1">
      <c r="A16" s="158" t="s">
        <v>200</v>
      </c>
      <c r="B16" s="158"/>
      <c r="C16" s="158"/>
      <c r="D16" s="158"/>
      <c r="E16" s="261" t="s">
        <v>217</v>
      </c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3"/>
      <c r="AN16" s="237">
        <v>26421</v>
      </c>
      <c r="AO16" s="165"/>
      <c r="AP16" s="165"/>
      <c r="AQ16" s="165"/>
      <c r="AR16" s="165" t="s">
        <v>34</v>
      </c>
      <c r="AS16" s="165"/>
      <c r="AT16" s="165"/>
      <c r="AU16" s="165"/>
      <c r="AV16" s="165"/>
      <c r="AW16" s="57"/>
      <c r="AX16" s="57"/>
      <c r="AY16" s="57"/>
      <c r="AZ16" s="57"/>
      <c r="BA16" s="57"/>
      <c r="BB16" s="57"/>
      <c r="BC16" s="57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6"/>
    </row>
    <row r="17" spans="1:76" ht="13.5">
      <c r="A17" s="158" t="s">
        <v>201</v>
      </c>
      <c r="B17" s="158"/>
      <c r="C17" s="158"/>
      <c r="D17" s="158"/>
      <c r="E17" s="251" t="s">
        <v>219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3"/>
      <c r="AN17" s="237">
        <v>26422</v>
      </c>
      <c r="AO17" s="165"/>
      <c r="AP17" s="165"/>
      <c r="AQ17" s="165"/>
      <c r="AR17" s="165" t="s">
        <v>34</v>
      </c>
      <c r="AS17" s="165"/>
      <c r="AT17" s="165"/>
      <c r="AU17" s="165"/>
      <c r="AV17" s="165"/>
      <c r="AW17" s="57"/>
      <c r="AX17" s="57"/>
      <c r="AY17" s="57"/>
      <c r="AZ17" s="57"/>
      <c r="BA17" s="57"/>
      <c r="BB17" s="57"/>
      <c r="BC17" s="57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6"/>
    </row>
    <row r="18" spans="1:76" ht="13.5">
      <c r="A18" s="158" t="s">
        <v>202</v>
      </c>
      <c r="B18" s="158"/>
      <c r="C18" s="158"/>
      <c r="D18" s="158"/>
      <c r="E18" s="262" t="s">
        <v>222</v>
      </c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4"/>
      <c r="AN18" s="237">
        <v>26430</v>
      </c>
      <c r="AO18" s="165"/>
      <c r="AP18" s="165"/>
      <c r="AQ18" s="165"/>
      <c r="AR18" s="165" t="s">
        <v>34</v>
      </c>
      <c r="AS18" s="165"/>
      <c r="AT18" s="165"/>
      <c r="AU18" s="165"/>
      <c r="AV18" s="165"/>
      <c r="AW18" s="57"/>
      <c r="AX18" s="57"/>
      <c r="AY18" s="57"/>
      <c r="AZ18" s="57"/>
      <c r="BA18" s="57"/>
      <c r="BB18" s="57"/>
      <c r="BC18" s="57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6"/>
    </row>
    <row r="19" spans="1:76" ht="12.75">
      <c r="A19" s="158" t="s">
        <v>203</v>
      </c>
      <c r="B19" s="158"/>
      <c r="C19" s="158"/>
      <c r="D19" s="158"/>
      <c r="E19" s="258" t="s">
        <v>221</v>
      </c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60"/>
      <c r="AN19" s="237">
        <v>26440</v>
      </c>
      <c r="AO19" s="165"/>
      <c r="AP19" s="165"/>
      <c r="AQ19" s="165"/>
      <c r="AR19" s="165" t="s">
        <v>34</v>
      </c>
      <c r="AS19" s="165"/>
      <c r="AT19" s="165"/>
      <c r="AU19" s="165"/>
      <c r="AV19" s="165"/>
      <c r="AW19" s="57"/>
      <c r="AX19" s="57"/>
      <c r="AY19" s="57"/>
      <c r="AZ19" s="57"/>
      <c r="BA19" s="57"/>
      <c r="BB19" s="57"/>
      <c r="BC19" s="57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6"/>
    </row>
    <row r="20" spans="1:76" ht="24.75" customHeight="1">
      <c r="A20" s="158" t="s">
        <v>204</v>
      </c>
      <c r="B20" s="158"/>
      <c r="C20" s="158"/>
      <c r="D20" s="158"/>
      <c r="E20" s="261" t="s">
        <v>217</v>
      </c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3"/>
      <c r="AN20" s="237">
        <v>26441</v>
      </c>
      <c r="AO20" s="165"/>
      <c r="AP20" s="165"/>
      <c r="AQ20" s="165"/>
      <c r="AR20" s="165" t="s">
        <v>34</v>
      </c>
      <c r="AS20" s="165"/>
      <c r="AT20" s="165"/>
      <c r="AU20" s="165"/>
      <c r="AV20" s="165"/>
      <c r="AW20" s="57"/>
      <c r="AX20" s="57"/>
      <c r="AY20" s="57"/>
      <c r="AZ20" s="57"/>
      <c r="BA20" s="57"/>
      <c r="BB20" s="57"/>
      <c r="BC20" s="57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6"/>
    </row>
    <row r="21" spans="1:76" ht="13.5">
      <c r="A21" s="158" t="s">
        <v>205</v>
      </c>
      <c r="B21" s="158"/>
      <c r="C21" s="158"/>
      <c r="D21" s="158"/>
      <c r="E21" s="251" t="s">
        <v>219</v>
      </c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3"/>
      <c r="AN21" s="237">
        <v>26442</v>
      </c>
      <c r="AO21" s="165"/>
      <c r="AP21" s="165"/>
      <c r="AQ21" s="165"/>
      <c r="AR21" s="165" t="s">
        <v>34</v>
      </c>
      <c r="AS21" s="165"/>
      <c r="AT21" s="165"/>
      <c r="AU21" s="165"/>
      <c r="AV21" s="165"/>
      <c r="AW21" s="57"/>
      <c r="AX21" s="57"/>
      <c r="AY21" s="57"/>
      <c r="AZ21" s="57"/>
      <c r="BA21" s="57"/>
      <c r="BB21" s="57"/>
      <c r="BC21" s="57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6"/>
    </row>
    <row r="22" spans="1:76" ht="12.75">
      <c r="A22" s="165" t="s">
        <v>206</v>
      </c>
      <c r="B22" s="165"/>
      <c r="C22" s="165"/>
      <c r="D22" s="165"/>
      <c r="E22" s="258" t="s">
        <v>223</v>
      </c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60"/>
      <c r="AN22" s="237">
        <v>26450</v>
      </c>
      <c r="AO22" s="165"/>
      <c r="AP22" s="165"/>
      <c r="AQ22" s="165"/>
      <c r="AR22" s="165" t="s">
        <v>34</v>
      </c>
      <c r="AS22" s="165"/>
      <c r="AT22" s="165"/>
      <c r="AU22" s="165"/>
      <c r="AV22" s="165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241"/>
    </row>
    <row r="23" spans="1:76" ht="24" customHeight="1">
      <c r="A23" s="254" t="s">
        <v>207</v>
      </c>
      <c r="B23" s="254"/>
      <c r="C23" s="254"/>
      <c r="D23" s="254"/>
      <c r="E23" s="255" t="s">
        <v>217</v>
      </c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7"/>
      <c r="AN23" s="246">
        <v>26451</v>
      </c>
      <c r="AO23" s="247"/>
      <c r="AP23" s="247"/>
      <c r="AQ23" s="247"/>
      <c r="AR23" s="247" t="s">
        <v>34</v>
      </c>
      <c r="AS23" s="247"/>
      <c r="AT23" s="247"/>
      <c r="AU23" s="247"/>
      <c r="AV23" s="247"/>
      <c r="AW23" s="248"/>
      <c r="AX23" s="248"/>
      <c r="AY23" s="248"/>
      <c r="AZ23" s="248"/>
      <c r="BA23" s="248"/>
      <c r="BB23" s="248"/>
      <c r="BC23" s="248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50"/>
    </row>
    <row r="24" spans="1:76" ht="12.75">
      <c r="A24" s="165" t="s">
        <v>208</v>
      </c>
      <c r="B24" s="165"/>
      <c r="C24" s="165"/>
      <c r="D24" s="165"/>
      <c r="E24" s="251" t="s">
        <v>218</v>
      </c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3"/>
      <c r="AN24" s="237">
        <v>26452</v>
      </c>
      <c r="AO24" s="165"/>
      <c r="AP24" s="165"/>
      <c r="AQ24" s="165"/>
      <c r="AR24" s="165" t="s">
        <v>34</v>
      </c>
      <c r="AS24" s="165"/>
      <c r="AT24" s="165"/>
      <c r="AU24" s="165"/>
      <c r="AV24" s="165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241"/>
    </row>
    <row r="25" spans="1:76" ht="36" customHeight="1">
      <c r="A25" s="242" t="s">
        <v>209</v>
      </c>
      <c r="B25" s="242"/>
      <c r="C25" s="242"/>
      <c r="D25" s="242"/>
      <c r="E25" s="243" t="s">
        <v>224</v>
      </c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5"/>
      <c r="AN25" s="246">
        <v>26500</v>
      </c>
      <c r="AO25" s="247"/>
      <c r="AP25" s="247"/>
      <c r="AQ25" s="247"/>
      <c r="AR25" s="247" t="s">
        <v>34</v>
      </c>
      <c r="AS25" s="247"/>
      <c r="AT25" s="247"/>
      <c r="AU25" s="247"/>
      <c r="AV25" s="247"/>
      <c r="AW25" s="248">
        <f>1215329.82+1644616.06+2187400+300000-75419.16+3257452+1078380+2420+2211621.88+150000+144262-29361.56</f>
        <v>12086701.039999997</v>
      </c>
      <c r="AX25" s="248"/>
      <c r="AY25" s="248"/>
      <c r="AZ25" s="248"/>
      <c r="BA25" s="248"/>
      <c r="BB25" s="248"/>
      <c r="BC25" s="248"/>
      <c r="BD25" s="249">
        <f>961880+1405270+2187400+1078380+2270345</f>
        <v>7903275</v>
      </c>
      <c r="BE25" s="249"/>
      <c r="BF25" s="249"/>
      <c r="BG25" s="249"/>
      <c r="BH25" s="249"/>
      <c r="BI25" s="249"/>
      <c r="BJ25" s="249"/>
      <c r="BK25" s="249">
        <f>961880+1405270+2187400</f>
        <v>4554550</v>
      </c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50"/>
    </row>
    <row r="26" spans="1:76" ht="12.75">
      <c r="A26" s="158"/>
      <c r="B26" s="158"/>
      <c r="C26" s="158"/>
      <c r="D26" s="158"/>
      <c r="E26" s="238" t="s">
        <v>225</v>
      </c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40"/>
      <c r="AN26" s="237">
        <v>26510</v>
      </c>
      <c r="AO26" s="165"/>
      <c r="AP26" s="165"/>
      <c r="AQ26" s="165"/>
      <c r="AR26" s="165"/>
      <c r="AS26" s="165"/>
      <c r="AT26" s="165"/>
      <c r="AU26" s="165"/>
      <c r="AV26" s="165"/>
      <c r="AW26" s="57"/>
      <c r="AX26" s="57"/>
      <c r="AY26" s="57"/>
      <c r="AZ26" s="57"/>
      <c r="BA26" s="57"/>
      <c r="BB26" s="57"/>
      <c r="BC26" s="57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6"/>
    </row>
    <row r="27" spans="1:76" ht="35.25" customHeight="1">
      <c r="A27" s="158" t="s">
        <v>210</v>
      </c>
      <c r="B27" s="158"/>
      <c r="C27" s="158"/>
      <c r="D27" s="158"/>
      <c r="E27" s="230" t="s">
        <v>226</v>
      </c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2"/>
      <c r="AN27" s="237">
        <v>26600</v>
      </c>
      <c r="AO27" s="165"/>
      <c r="AP27" s="165"/>
      <c r="AQ27" s="165"/>
      <c r="AR27" s="165" t="s">
        <v>34</v>
      </c>
      <c r="AS27" s="165"/>
      <c r="AT27" s="165"/>
      <c r="AU27" s="165"/>
      <c r="AV27" s="165"/>
      <c r="AW27" s="57"/>
      <c r="AX27" s="57"/>
      <c r="AY27" s="57"/>
      <c r="AZ27" s="57"/>
      <c r="BA27" s="57"/>
      <c r="BB27" s="57"/>
      <c r="BC27" s="57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6"/>
    </row>
    <row r="28" spans="1:76" ht="13.5" thickBot="1">
      <c r="A28" s="165"/>
      <c r="B28" s="165"/>
      <c r="C28" s="165"/>
      <c r="D28" s="165"/>
      <c r="E28" s="230" t="s">
        <v>225</v>
      </c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2"/>
      <c r="AN28" s="233">
        <v>26610</v>
      </c>
      <c r="AO28" s="234"/>
      <c r="AP28" s="234"/>
      <c r="AQ28" s="234"/>
      <c r="AR28" s="234"/>
      <c r="AS28" s="234"/>
      <c r="AT28" s="234"/>
      <c r="AU28" s="234"/>
      <c r="AV28" s="234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9"/>
    </row>
    <row r="29" spans="1:76" ht="6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ht="12.75">
      <c r="A30" s="302" t="s">
        <v>230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18"/>
      <c r="BC30" s="18"/>
      <c r="BD30" s="18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1" ht="15" customHeight="1">
      <c r="A31" s="304" t="s">
        <v>229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19"/>
      <c r="V31" s="19"/>
      <c r="W31" s="303" t="s">
        <v>246</v>
      </c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6"/>
      <c r="AI31" s="303"/>
      <c r="AJ31" s="303"/>
      <c r="AK31" s="303"/>
      <c r="AL31" s="303"/>
      <c r="AM31" s="303"/>
      <c r="AN31" s="303"/>
      <c r="AO31" s="303"/>
      <c r="AP31" s="303"/>
      <c r="AQ31" s="303"/>
      <c r="AR31" s="20"/>
      <c r="AS31" s="303" t="s">
        <v>255</v>
      </c>
      <c r="AT31" s="303"/>
      <c r="AU31" s="303"/>
      <c r="AV31" s="303"/>
      <c r="AW31" s="303"/>
      <c r="AX31" s="303"/>
      <c r="AY31" s="303"/>
      <c r="AZ31" s="303"/>
      <c r="BA31" s="303"/>
      <c r="BB31" s="303"/>
      <c r="BC31" s="303"/>
      <c r="BD31" s="303"/>
      <c r="BE31" s="303"/>
      <c r="BF31" s="303"/>
      <c r="BG31" s="303"/>
      <c r="BH31" s="303"/>
      <c r="BI31" s="303"/>
      <c r="BQ31" s="9"/>
      <c r="BR31" s="9"/>
      <c r="BS31" s="9"/>
    </row>
    <row r="32" spans="1:71" ht="11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95" t="s">
        <v>227</v>
      </c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23"/>
      <c r="AI32" s="195" t="s">
        <v>57</v>
      </c>
      <c r="AJ32" s="195"/>
      <c r="AK32" s="195"/>
      <c r="AL32" s="195"/>
      <c r="AM32" s="195"/>
      <c r="AN32" s="195"/>
      <c r="AO32" s="195"/>
      <c r="AP32" s="195"/>
      <c r="AQ32" s="195"/>
      <c r="AR32" s="22"/>
      <c r="AS32" s="195" t="s">
        <v>58</v>
      </c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Q32" s="9"/>
      <c r="BR32" s="9"/>
      <c r="BS32" s="9"/>
    </row>
    <row r="33" spans="1:76" ht="5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5">
      <c r="A34" s="21" t="s">
        <v>228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301" t="s">
        <v>254</v>
      </c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4"/>
      <c r="X34" s="301" t="s">
        <v>247</v>
      </c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3"/>
      <c r="AP34" s="294"/>
      <c r="AQ34" s="294"/>
      <c r="AR34" s="294"/>
      <c r="AS34" s="294"/>
      <c r="AT34" s="294"/>
      <c r="AU34" s="294"/>
      <c r="AV34" s="294"/>
      <c r="AW34" s="294"/>
      <c r="AX34" s="294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0.5" customHeight="1">
      <c r="A35" s="15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95" t="s">
        <v>227</v>
      </c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23"/>
      <c r="X35" s="195" t="s">
        <v>231</v>
      </c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23"/>
      <c r="AP35" s="195" t="s">
        <v>232</v>
      </c>
      <c r="AQ35" s="195"/>
      <c r="AR35" s="195"/>
      <c r="AS35" s="195"/>
      <c r="AT35" s="195"/>
      <c r="AU35" s="195"/>
      <c r="AV35" s="195"/>
      <c r="AW35" s="195"/>
      <c r="AX35" s="195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6" ht="5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6" ht="12.75">
      <c r="A37" t="s">
        <v>59</v>
      </c>
      <c r="B37" s="146"/>
      <c r="C37" s="146"/>
      <c r="D37" t="s">
        <v>59</v>
      </c>
      <c r="E37" s="146"/>
      <c r="F37" s="146"/>
      <c r="G37" s="146"/>
      <c r="H37" s="146"/>
      <c r="I37" s="146"/>
      <c r="J37" s="146"/>
      <c r="K37" s="146"/>
      <c r="L37" s="146"/>
      <c r="M37" s="147">
        <v>20</v>
      </c>
      <c r="N37" s="147"/>
      <c r="O37" s="146"/>
      <c r="P37" s="146"/>
      <c r="Q37" t="s">
        <v>60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ht="7.5" customHeight="1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3" ht="14.25" customHeight="1">
      <c r="A39" s="25" t="s">
        <v>233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7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</row>
    <row r="40" spans="1:73" ht="11.25" customHeight="1">
      <c r="A40" s="295"/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7"/>
      <c r="BQ40" s="9"/>
      <c r="BR40" s="9"/>
      <c r="BS40" s="9"/>
      <c r="BT40" s="9"/>
      <c r="BU40" s="9"/>
    </row>
    <row r="41" spans="1:77" ht="10.5" customHeight="1">
      <c r="A41" s="298" t="s">
        <v>234</v>
      </c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300"/>
      <c r="BQ41" s="17"/>
      <c r="BR41" s="17"/>
      <c r="BS41" s="17"/>
      <c r="BT41" s="17"/>
      <c r="BU41" s="17"/>
      <c r="BV41" s="17"/>
      <c r="BW41" s="17"/>
      <c r="BX41" s="17"/>
      <c r="BY41" s="2"/>
    </row>
    <row r="42" spans="1:77" ht="15">
      <c r="A42" s="283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17"/>
      <c r="S42" s="17"/>
      <c r="T42" s="17"/>
      <c r="U42" s="17"/>
      <c r="V42" s="17"/>
      <c r="W42" s="287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9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7"/>
      <c r="BT42" s="17"/>
      <c r="BU42" s="17"/>
      <c r="BV42" s="17"/>
      <c r="BW42" s="17"/>
      <c r="BX42" s="17"/>
      <c r="BY42" s="2"/>
    </row>
    <row r="43" spans="1:77" ht="10.5" customHeight="1">
      <c r="A43" s="285" t="s">
        <v>57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8"/>
      <c r="S43" s="8"/>
      <c r="T43" s="8"/>
      <c r="U43" s="8"/>
      <c r="V43" s="8"/>
      <c r="W43" s="290" t="s">
        <v>58</v>
      </c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2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7"/>
      <c r="BT43" s="17"/>
      <c r="BU43" s="17"/>
      <c r="BV43" s="17"/>
      <c r="BW43" s="17"/>
      <c r="BX43" s="17"/>
      <c r="BY43" s="2"/>
    </row>
    <row r="44" spans="1:77" ht="6.75" customHeight="1">
      <c r="A44" s="2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29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2"/>
    </row>
    <row r="45" spans="1:76" ht="12.75">
      <c r="A45" s="30" t="s">
        <v>59</v>
      </c>
      <c r="B45" s="146"/>
      <c r="C45" s="146"/>
      <c r="D45" s="2" t="s">
        <v>59</v>
      </c>
      <c r="E45" s="146"/>
      <c r="F45" s="146"/>
      <c r="G45" s="146"/>
      <c r="H45" s="146"/>
      <c r="I45" s="146"/>
      <c r="J45" s="146"/>
      <c r="K45" s="146"/>
      <c r="L45" s="146"/>
      <c r="M45" s="293">
        <v>20</v>
      </c>
      <c r="N45" s="293"/>
      <c r="O45" s="146"/>
      <c r="P45" s="146"/>
      <c r="Q45" s="2" t="s">
        <v>60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2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5.25" customHeight="1" thickBo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3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6" ht="9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ht="22.5" customHeight="1">
      <c r="A48" s="92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</row>
    <row r="49" spans="1:76" ht="68.25" customHeight="1">
      <c r="A49" s="92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</row>
    <row r="50" spans="1:76" ht="24.75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</row>
    <row r="51" spans="1:76" ht="12.75">
      <c r="A51" s="92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</row>
    <row r="52" spans="1:76" ht="12.75">
      <c r="A52" s="92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</row>
    <row r="53" spans="1:76" ht="12" customHeight="1">
      <c r="A53" s="92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</row>
    <row r="54" spans="1:76" ht="26.25" customHeight="1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</row>
    <row r="55" spans="1:76" ht="3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</row>
  </sheetData>
  <sheetProtection/>
  <mergeCells count="238">
    <mergeCell ref="X34:AN34"/>
    <mergeCell ref="X35:AN35"/>
    <mergeCell ref="A30:BA30"/>
    <mergeCell ref="AS31:BI31"/>
    <mergeCell ref="W31:AG31"/>
    <mergeCell ref="W32:AG32"/>
    <mergeCell ref="AI31:AQ31"/>
    <mergeCell ref="AI32:AQ32"/>
    <mergeCell ref="A31:T31"/>
    <mergeCell ref="AS32:BI32"/>
    <mergeCell ref="AP34:AX34"/>
    <mergeCell ref="AP35:AX35"/>
    <mergeCell ref="A40:AV40"/>
    <mergeCell ref="A41:AV41"/>
    <mergeCell ref="B37:C37"/>
    <mergeCell ref="E37:L37"/>
    <mergeCell ref="M37:N37"/>
    <mergeCell ref="O37:P37"/>
    <mergeCell ref="L34:V34"/>
    <mergeCell ref="L35:V35"/>
    <mergeCell ref="A42:Q42"/>
    <mergeCell ref="A43:Q43"/>
    <mergeCell ref="W42:AV42"/>
    <mergeCell ref="W43:AV43"/>
    <mergeCell ref="B45:C45"/>
    <mergeCell ref="E45:L45"/>
    <mergeCell ref="M45:N45"/>
    <mergeCell ref="O45:P45"/>
    <mergeCell ref="A48:BX48"/>
    <mergeCell ref="A49:BX49"/>
    <mergeCell ref="A50:BX50"/>
    <mergeCell ref="A51:BX51"/>
    <mergeCell ref="A52:BX52"/>
    <mergeCell ref="A53:BX53"/>
    <mergeCell ref="A54:BX54"/>
    <mergeCell ref="A1:BX1"/>
    <mergeCell ref="E6:AM6"/>
    <mergeCell ref="AN6:AQ6"/>
    <mergeCell ref="AW6:BC6"/>
    <mergeCell ref="BD6:BJ6"/>
    <mergeCell ref="BK6:BQ6"/>
    <mergeCell ref="BD4:BF4"/>
    <mergeCell ref="BG4:BH4"/>
    <mergeCell ref="BI4:BJ4"/>
    <mergeCell ref="AZ4:BA4"/>
    <mergeCell ref="BB4:BC4"/>
    <mergeCell ref="BP4:BQ4"/>
    <mergeCell ref="BR4:BX5"/>
    <mergeCell ref="AW5:BC5"/>
    <mergeCell ref="BD5:BJ5"/>
    <mergeCell ref="BK5:BQ5"/>
    <mergeCell ref="A3:D5"/>
    <mergeCell ref="A6:D6"/>
    <mergeCell ref="E3:AM5"/>
    <mergeCell ref="AN3:AQ5"/>
    <mergeCell ref="BK4:BM4"/>
    <mergeCell ref="BN4:BO4"/>
    <mergeCell ref="AR3:AV5"/>
    <mergeCell ref="AW3:BX3"/>
    <mergeCell ref="BR6:BX6"/>
    <mergeCell ref="AW4:AY4"/>
    <mergeCell ref="A7:D7"/>
    <mergeCell ref="E7:AM7"/>
    <mergeCell ref="AN7:AQ7"/>
    <mergeCell ref="AR7:AV7"/>
    <mergeCell ref="AW7:BC7"/>
    <mergeCell ref="BD7:BJ7"/>
    <mergeCell ref="BK7:BQ7"/>
    <mergeCell ref="BR7:BX7"/>
    <mergeCell ref="AR6:AV6"/>
    <mergeCell ref="A8:D8"/>
    <mergeCell ref="E8:AM8"/>
    <mergeCell ref="AN8:AQ8"/>
    <mergeCell ref="AR8:AV8"/>
    <mergeCell ref="AW8:BC8"/>
    <mergeCell ref="BD8:BJ8"/>
    <mergeCell ref="BK8:BQ8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A10:D10"/>
    <mergeCell ref="E10:AM10"/>
    <mergeCell ref="AN10:AQ10"/>
    <mergeCell ref="AR10:AV10"/>
    <mergeCell ref="AW10:BC10"/>
    <mergeCell ref="BD10:BJ10"/>
    <mergeCell ref="BK10:BQ10"/>
    <mergeCell ref="BR10:BX10"/>
    <mergeCell ref="A11:D11"/>
    <mergeCell ref="E11:AM11"/>
    <mergeCell ref="AN11:AQ11"/>
    <mergeCell ref="AR11:AV11"/>
    <mergeCell ref="AW11:BC11"/>
    <mergeCell ref="BD11:BJ11"/>
    <mergeCell ref="BK11:BQ11"/>
    <mergeCell ref="BR11:BX11"/>
    <mergeCell ref="A12:D12"/>
    <mergeCell ref="E12:AM12"/>
    <mergeCell ref="AN12:AQ12"/>
    <mergeCell ref="AR12:AV12"/>
    <mergeCell ref="AW12:BC12"/>
    <mergeCell ref="BD12:BJ12"/>
    <mergeCell ref="BK12:BQ12"/>
    <mergeCell ref="BR12:BX12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4:D14"/>
    <mergeCell ref="E14:AM14"/>
    <mergeCell ref="AN14:AQ14"/>
    <mergeCell ref="AR14:AV14"/>
    <mergeCell ref="AW14:BC14"/>
    <mergeCell ref="BD14:BJ14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6:D16"/>
    <mergeCell ref="E16:AM16"/>
    <mergeCell ref="AN16:AQ16"/>
    <mergeCell ref="AR16:AV16"/>
    <mergeCell ref="AW16:BC16"/>
    <mergeCell ref="BD16:BJ16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8:D18"/>
    <mergeCell ref="E18:AM18"/>
    <mergeCell ref="AN18:AQ18"/>
    <mergeCell ref="AR18:AV18"/>
    <mergeCell ref="AW18:BC18"/>
    <mergeCell ref="BD18:BJ18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20:D20"/>
    <mergeCell ref="E20:AM20"/>
    <mergeCell ref="AN20:AQ20"/>
    <mergeCell ref="AR20:AV20"/>
    <mergeCell ref="AW20:BC20"/>
    <mergeCell ref="BD20:BJ20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2:D22"/>
    <mergeCell ref="E22:AM22"/>
    <mergeCell ref="AN22:AQ22"/>
    <mergeCell ref="AR22:AV22"/>
    <mergeCell ref="AW22:BC22"/>
    <mergeCell ref="BD22:BJ22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4:D24"/>
    <mergeCell ref="E24:AM24"/>
    <mergeCell ref="AN24:AQ24"/>
    <mergeCell ref="AR24:AV24"/>
    <mergeCell ref="AW24:BC24"/>
    <mergeCell ref="BD24:BJ24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6:D26"/>
    <mergeCell ref="E26:AM26"/>
    <mergeCell ref="AN26:AQ26"/>
    <mergeCell ref="AR26:AV26"/>
    <mergeCell ref="AW26:BC26"/>
    <mergeCell ref="BD26:BJ26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BK28:BQ28"/>
    <mergeCell ref="BR28:BX28"/>
    <mergeCell ref="A28:D28"/>
    <mergeCell ref="E28:AM28"/>
    <mergeCell ref="AN28:AQ28"/>
    <mergeCell ref="AR28:AV28"/>
    <mergeCell ref="AW28:BC28"/>
    <mergeCell ref="BD28:BJ28"/>
  </mergeCells>
  <printOptions horizontalCentered="1"/>
  <pageMargins left="0.3937007874015748" right="0.3937007874015748" top="0.15748031496062992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Пользователь_local</dc:creator>
  <cp:keywords/>
  <dc:description>Подготовлено на базе материалов БСС  «Система Главбух»</dc:description>
  <cp:lastModifiedBy>Пользователь</cp:lastModifiedBy>
  <cp:lastPrinted>2022-05-18T10:11:49Z</cp:lastPrinted>
  <dcterms:created xsi:type="dcterms:W3CDTF">2018-10-25T15:48:16Z</dcterms:created>
  <dcterms:modified xsi:type="dcterms:W3CDTF">2024-03-06T17:53:32Z</dcterms:modified>
  <cp:category/>
  <cp:version/>
  <cp:contentType/>
  <cp:contentStatus/>
</cp:coreProperties>
</file>