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<sst xmlns="http://schemas.openxmlformats.org/spreadsheetml/2006/main" count="384" uniqueCount="264">
  <si>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</si>
  <si>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</si>
  <si>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</si>
  <si>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</si>
  <si>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</si>
  <si>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</si>
  <si>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</si>
  <si>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</si>
  <si>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</si>
  <si>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</si>
  <si>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</si>
  <si>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</si>
  <si>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</si>
  <si>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</si>
  <si>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</si>
  <si>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</si>
  <si>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</si>
  <si>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</si>
  <si>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</si>
  <si>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</si>
  <si>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</si>
  <si>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</si>
  <si>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</si>
  <si>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</si>
  <si>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</si>
  <si>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</si>
  <si>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</si>
  <si>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</si>
  <si>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</si>
  <si>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</si>
  <si>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</si>
  <si>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</si>
  <si>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</si>
  <si>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</si>
  <si>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</si>
  <si>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</si>
  <si>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</si>
  <si>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</si>
  <si>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</si>
  <si>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</si>
  <si>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</si>
  <si>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</si>
  <si>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</si>
  <si>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</si>
  <si>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</si>
  <si>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</si>
  <si>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</si>
  <si>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</si>
  <si>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</si>
  <si>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</si>
  <si>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</si>
  <si>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</si>
  <si>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</si>
  <si>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</si>
  <si>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</si>
  <si>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</si>
  <si>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</si>
  <si>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</si>
  <si>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</si>
  <si>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</si>
  <si>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</si>
  <si>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</si>
  <si>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</si>
  <si>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</si>
  <si>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</si>
  <si>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</si>
  <si>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</si>
  <si>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</si>
  <si>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</si>
  <si>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</si>
  <si>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</si>
  <si>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</si>
  <si>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</si>
  <si>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</si>
  <si>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</si>
  <si>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</si>
  <si>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</si>
  <si>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</si>
  <si>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</si>
  <si>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</si>
  <si>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</si>
  <si>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</si>
  <si>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</si>
  <si>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</si>
  <si>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</si>
  <si>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</si>
  <si>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</si>
  <si>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</si>
  <si>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</si>
  <si>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</si>
  <si>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</si>
  <si>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</si>
  <si>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</si>
  <si>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</si>
  <si>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</si>
  <si>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</si>
  <si>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</si>
  <si>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</si>
  <si>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</si>
  <si>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</si>
  <si>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</si>
  <si>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</si>
  <si>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</si>
  <si>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</si>
  <si>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</si>
  <si>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</si>
  <si>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</si>
  <si>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</si>
  <si>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</si>
  <si>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</si>
  <si>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</si>
  <si>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</si>
  <si>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</si>
  <si>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</si>
  <si>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</si>
  <si>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</si>
  <si>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</si>
  <si>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</si>
  <si>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</si>
  <si>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</si>
  <si>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</si>
  <si>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</si>
  <si>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</si>
  <si>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</si>
  <si>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</si>
  <si>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</si>
  <si>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</si>
  <si>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</si>
  <si>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</si>
  <si>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</si>
  <si>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</si>
  <si>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</si>
  <si>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</si>
  <si>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</si>
  <si>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</si>
  <si>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</si>
  <si>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</si>
  <si>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</si>
  <si>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</si>
  <si>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</si>
  <si>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</si>
  <si>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</si>
  <si>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</si>
  <si>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</si>
  <si>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</si>
  <si>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</si>
  <si>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</si>
  <si>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</si>
  <si>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</si>
  <si>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</si>
  <si>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</si>
  <si>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</si>
  <si>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</si>
  <si>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</si>
  <si>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</si>
  <si>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</si>
  <si>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</si>
  <si>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</si>
  <si>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</si>
  <si>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</si>
  <si>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</si>
  <si>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</si>
  <si>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</si>
  <si>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</si>
  <si>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</si>
  <si>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</si>
  <si>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</si>
  <si>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</si>
  <si>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</si>
  <si>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</si>
  <si>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</si>
  <si>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</si>
  <si>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</si>
  <si>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</si>
  <si>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</si>
  <si>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</si>
  <si>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</si>
  <si>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</si>
  <si>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</si>
  <si>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</si>
  <si>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</si>
  <si>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</si>
  <si>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</si>
  <si>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</si>
  <si>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</si>
  <si>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</si>
  <si>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</si>
  <si>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</si>
  <si>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</si>
  <si>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</si>
  <si>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</si>
  <si>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</si>
  <si>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</si>
  <si>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</si>
  <si>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</si>
  <si>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</si>
  <si>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</si>
  <si>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</si>
  <si>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</si>
  <si>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</si>
  <si>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</si>
  <si>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</si>
  <si>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</si>
  <si>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</si>
  <si>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</si>
  <si>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</si>
  <si>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</si>
  <si>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</si>
  <si>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</si>
  <si>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</si>
  <si>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</si>
  <si>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</si>
  <si>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</si>
  <si>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</si>
  <si>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</si>
  <si>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</si>
  <si>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</si>
  <si>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</si>
  <si>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</si>
  <si>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</si>
  <si>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</si>
  <si>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</si>
  <si>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</si>
  <si>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</si>
  <si>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</si>
  <si>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</si>
  <si>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</si>
  <si>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</si>
  <si>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</si>
  <si>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</si>
  <si>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</si>
  <si>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</si>
  <si>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</si>
  <si>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</si>
  <si>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</si>
  <si>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</si>
  <si>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</si>
  <si>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</si>
  <si>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</si>
  <si>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</si>
  <si>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</si>
  <si>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</si>
  <si>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</si>
  <si>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</si>
  <si>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</si>
  <si>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</si>
  <si>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</si>
  <si>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</si>
  <si>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</si>
  <si>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</si>
  <si>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</si>
  <si>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</si>
  <si>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</si>
  <si>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</si>
  <si>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</si>
  <si>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</si>
  <si>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</si>
  <si>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</si>
  <si>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</si>
  <si>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</si>
  <si>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26</t>
  </si>
  <si>
    <t>февраля</t>
  </si>
  <si>
    <t>12</t>
  </si>
  <si>
    <t>12.02.2024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</si>
</sst>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31">
      <selection activeCell="AW25" sqref="AW25:BC27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249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253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255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257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257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259</v>
      </c>
      <c r="AR12" s="146"/>
      <c r="AS12" s="35" t="s">
        <v>3</v>
      </c>
      <c r="AU12" s="38"/>
      <c r="AV12" s="145" t="s">
        <v>260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262</v>
      </c>
      <c r="AH13" s="146"/>
      <c r="AI13" t="s">
        <v>59</v>
      </c>
      <c r="AJ13" s="145" t="s">
        <v>261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257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263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245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243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256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252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244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250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257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259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253449.82+239398.38</f>
        <v>492848.2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59152330</v>
      </c>
      <c r="AX27" s="94"/>
      <c r="AY27" s="94"/>
      <c r="AZ27" s="94"/>
      <c r="BA27" s="94"/>
      <c r="BB27" s="94"/>
      <c r="BC27" s="94"/>
      <c r="BD27" s="94">
        <f>BD28+BD31+BD35+BD38+BD41+BD45+BD49</f>
        <v>52795155</v>
      </c>
      <c r="BE27" s="94"/>
      <c r="BF27" s="94"/>
      <c r="BG27" s="94"/>
      <c r="BH27" s="94"/>
      <c r="BI27" s="94"/>
      <c r="BJ27" s="94"/>
      <c r="BK27" s="94">
        <f>BK28+BK31+BK35+BK38+BK41+BK45+BK49</f>
        <v>49446430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3149280+46297150+300000</f>
        <v>49746430</v>
      </c>
      <c r="AX31" s="57"/>
      <c r="AY31" s="57"/>
      <c r="AZ31" s="57"/>
      <c r="BA31" s="57"/>
      <c r="BB31" s="57"/>
      <c r="BC31" s="57"/>
      <c r="BD31" s="57">
        <f>3149280+46297150</f>
        <v>49446430</v>
      </c>
      <c r="BE31" s="57"/>
      <c r="BF31" s="57"/>
      <c r="BG31" s="57"/>
      <c r="BH31" s="57"/>
      <c r="BI31" s="57"/>
      <c r="BJ31" s="57"/>
      <c r="BK31" s="57">
        <f>3149280+46297150</f>
        <v>49446430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3676655+2148300+3257452+323493</f>
        <v>9405900</v>
      </c>
      <c r="AX38" s="57"/>
      <c r="AY38" s="57"/>
      <c r="AZ38" s="57"/>
      <c r="BA38" s="57"/>
      <c r="BB38" s="57"/>
      <c r="BC38" s="57"/>
      <c r="BD38" s="57">
        <f>3348725</f>
        <v>3348725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258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59645178.199999996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49546430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49546430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36401680.32</v>
      </c>
      <c r="AX53" s="57"/>
      <c r="AY53" s="57"/>
      <c r="AZ53" s="57"/>
      <c r="BA53" s="57"/>
      <c r="BB53" s="57"/>
      <c r="BC53" s="57"/>
      <c r="BD53" s="57">
        <f>BD54+BD55+BD56+BD60+BD61+BD62</f>
        <v>34479170</v>
      </c>
      <c r="BE53" s="57"/>
      <c r="BF53" s="57"/>
      <c r="BG53" s="57"/>
      <c r="BH53" s="57"/>
      <c r="BI53" s="57"/>
      <c r="BJ53" s="57"/>
      <c r="BK53" s="57">
        <f>BK54+BK55+BK56+BK60+BK61+BK62</f>
        <v>34479170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34479222.32+1650000+24000+248458</f>
        <v>36401680.32</v>
      </c>
      <c r="AX54" s="57"/>
      <c r="AY54" s="57"/>
      <c r="AZ54" s="57"/>
      <c r="BA54" s="57"/>
      <c r="BB54" s="57"/>
      <c r="BC54" s="57"/>
      <c r="BD54" s="57">
        <f>34479170</f>
        <v>34479170</v>
      </c>
      <c r="BE54" s="57"/>
      <c r="BF54" s="57"/>
      <c r="BG54" s="57"/>
      <c r="BH54" s="57"/>
      <c r="BI54" s="57"/>
      <c r="BJ54" s="57"/>
      <c r="BK54" s="57">
        <f>BD54</f>
        <v>34479170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0</v>
      </c>
      <c r="AX55" s="57"/>
      <c r="AY55" s="57"/>
      <c r="AZ55" s="57"/>
      <c r="BA55" s="57"/>
      <c r="BB55" s="57"/>
      <c r="BC55" s="57"/>
      <c r="BD55" s="57">
        <v>0</v>
      </c>
      <c r="BE55" s="57"/>
      <c r="BF55" s="57"/>
      <c r="BG55" s="57"/>
      <c r="BH55" s="57"/>
      <c r="BI55" s="57"/>
      <c r="BJ55" s="57"/>
      <c r="BK55" s="57">
        <v>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10993293</v>
      </c>
      <c r="AX57" s="57"/>
      <c r="AY57" s="57"/>
      <c r="AZ57" s="57"/>
      <c r="BA57" s="57"/>
      <c r="BB57" s="57"/>
      <c r="BC57" s="57"/>
      <c r="BD57" s="57">
        <f>BD58+BD59</f>
        <v>10412710</v>
      </c>
      <c r="BE57" s="57"/>
      <c r="BF57" s="57"/>
      <c r="BG57" s="57"/>
      <c r="BH57" s="57"/>
      <c r="BI57" s="57"/>
      <c r="BJ57" s="57"/>
      <c r="BK57" s="57">
        <f>BK58+BK59</f>
        <v>10412710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10412710+498300+7248+75035</f>
        <v>10993293</v>
      </c>
      <c r="AX58" s="57"/>
      <c r="AY58" s="57"/>
      <c r="AZ58" s="57"/>
      <c r="BA58" s="57"/>
      <c r="BB58" s="57"/>
      <c r="BC58" s="57"/>
      <c r="BD58" s="57">
        <v>10412710</v>
      </c>
      <c r="BE58" s="57"/>
      <c r="BF58" s="57"/>
      <c r="BG58" s="57"/>
      <c r="BH58" s="57"/>
      <c r="BI58" s="57"/>
      <c r="BJ58" s="57"/>
      <c r="BK58" s="57">
        <v>10412710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58723.12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58723.12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>
        <v>58723.12</v>
      </c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248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v>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0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v>0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75419.16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v>75419.16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12116062.6</v>
      </c>
      <c r="AX82" s="57"/>
      <c r="AY82" s="57"/>
      <c r="AZ82" s="57"/>
      <c r="BA82" s="57"/>
      <c r="BB82" s="57"/>
      <c r="BC82" s="57"/>
      <c r="BD82" s="57">
        <f>BD83+BD84+BD85+BD86+BD87</f>
        <v>4654550</v>
      </c>
      <c r="BE82" s="57"/>
      <c r="BF82" s="57"/>
      <c r="BG82" s="57"/>
      <c r="BH82" s="57"/>
      <c r="BI82" s="57"/>
      <c r="BJ82" s="57"/>
      <c r="BK82" s="57">
        <f>BK83+BK84+BK85+BK86+BK87</f>
        <v>4654550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1215329.82+1644616.06+200000-75419.16+3257452+1078380+2420+144262+2211621.88+150000</f>
        <v>9828662.6</v>
      </c>
      <c r="AX86" s="57"/>
      <c r="AY86" s="57"/>
      <c r="AZ86" s="57"/>
      <c r="BA86" s="57"/>
      <c r="BB86" s="57"/>
      <c r="BC86" s="57"/>
      <c r="BD86" s="57">
        <f>961880+1405270</f>
        <v>2367150</v>
      </c>
      <c r="BE86" s="57"/>
      <c r="BF86" s="57"/>
      <c r="BG86" s="57"/>
      <c r="BH86" s="57"/>
      <c r="BI86" s="57"/>
      <c r="BJ86" s="57"/>
      <c r="BK86" s="57">
        <f>961880+1405270</f>
        <v>2367150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251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f>2187400+100000</f>
        <v>2287400</v>
      </c>
      <c r="AX87" s="42"/>
      <c r="AY87" s="42"/>
      <c r="AZ87" s="42"/>
      <c r="BA87" s="42"/>
      <c r="BB87" s="42"/>
      <c r="BC87" s="43"/>
      <c r="BD87" s="41">
        <f>AW87</f>
        <v>2287400</v>
      </c>
      <c r="BE87" s="42"/>
      <c r="BF87" s="42"/>
      <c r="BG87" s="42"/>
      <c r="BH87" s="42"/>
      <c r="BI87" s="42"/>
      <c r="BJ87" s="43"/>
      <c r="BK87" s="41">
        <f>BD87</f>
        <v>2287400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0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250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257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259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12116062.599999998</v>
      </c>
      <c r="AX7" s="131"/>
      <c r="AY7" s="131"/>
      <c r="AZ7" s="131"/>
      <c r="BA7" s="131"/>
      <c r="BB7" s="131"/>
      <c r="BC7" s="131"/>
      <c r="BD7" s="131">
        <f>BD10+BD25</f>
        <v>7903275</v>
      </c>
      <c r="BE7" s="131"/>
      <c r="BF7" s="131"/>
      <c r="BG7" s="131"/>
      <c r="BH7" s="131"/>
      <c r="BI7" s="131"/>
      <c r="BJ7" s="131"/>
      <c r="BK7" s="131">
        <f>BK10+BK25</f>
        <v>4554550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1215329.82+1644616.06+2187400+300000-75419.16+3257452+1078380+2420+2211621.88+150000+144262</f>
        <v>12116062.599999998</v>
      </c>
      <c r="AX25" s="248"/>
      <c r="AY25" s="248"/>
      <c r="AZ25" s="248"/>
      <c r="BA25" s="248"/>
      <c r="BB25" s="248"/>
      <c r="BC25" s="248"/>
      <c r="BD25" s="249">
        <f>961880+1405270+2187400+1078380+2270345</f>
        <v>7903275</v>
      </c>
      <c r="BE25" s="249"/>
      <c r="BF25" s="249"/>
      <c r="BG25" s="249"/>
      <c r="BH25" s="249"/>
      <c r="BI25" s="249"/>
      <c r="BJ25" s="249"/>
      <c r="BK25" s="249">
        <f>961880+1405270+2187400</f>
        <v>4554550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246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255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254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247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2024-02-11T06:59:52Z</dcterms:modified>
  <cp:category/>
  <cp:version/>
  <cp:contentType/>
  <cp:contentStatus/>
</cp:coreProperties>
</file>