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<sst xmlns="http://schemas.openxmlformats.org/spreadsheetml/2006/main" count="384" uniqueCount="263">
  <si>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</si>
  <si>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</si>
  <si>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</si>
  <si>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</si>
  <si>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</si>
  <si>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</si>
  <si>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</si>
  <si>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</si>
  <si>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</si>
  <si>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</si>
  <si>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</si>
  <si>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</si>
  <si>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</si>
  <si>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</si>
  <si>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</si>
  <si>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</si>
  <si>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</si>
  <si>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</si>
  <si>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</si>
  <si>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</si>
  <si>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</si>
  <si>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</si>
  <si>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</si>
  <si>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</si>
  <si>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</si>
  <si>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</si>
  <si>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</si>
  <si>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</si>
  <si>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</si>
  <si>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</si>
  <si>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</si>
  <si>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</si>
  <si>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</si>
  <si>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</si>
  <si>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</si>
  <si>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</si>
  <si>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</si>
  <si>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</si>
  <si>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</si>
  <si>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</si>
  <si>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</si>
  <si>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</si>
  <si>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</si>
  <si>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</si>
  <si>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</si>
  <si>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</si>
  <si>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</si>
  <si>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</si>
  <si>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</si>
  <si>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</si>
  <si>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</si>
  <si>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</si>
  <si>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</si>
  <si>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</si>
  <si>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</si>
  <si>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</si>
  <si>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</si>
  <si>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</si>
  <si>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</si>
  <si>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</si>
  <si>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</si>
  <si>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</si>
  <si>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</si>
  <si>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</si>
  <si>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</si>
  <si>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</si>
  <si>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</si>
  <si>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</si>
  <si>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</si>
  <si>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</si>
  <si>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</si>
  <si>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</si>
  <si>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</si>
  <si>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</si>
  <si>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</si>
  <si>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</si>
  <si>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</si>
  <si>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</si>
  <si>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</si>
  <si>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</si>
  <si>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</si>
  <si>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</si>
  <si>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</si>
  <si>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</si>
  <si>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</si>
  <si>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</si>
  <si>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</si>
  <si>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</si>
  <si>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</si>
  <si>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</si>
  <si>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</si>
  <si>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</si>
  <si>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</si>
  <si>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</si>
  <si>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</si>
  <si>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</si>
  <si>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</si>
  <si>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</si>
  <si>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</si>
  <si>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</si>
  <si>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</si>
  <si>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</si>
  <si>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</si>
  <si>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</si>
  <si>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</si>
  <si>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</si>
  <si>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</si>
  <si>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</si>
  <si>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</si>
  <si>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</si>
  <si>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</si>
  <si>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</si>
  <si>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</si>
  <si>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</si>
  <si>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</si>
  <si>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</si>
  <si>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</si>
  <si>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</si>
  <si>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</si>
  <si>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</si>
  <si>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</si>
  <si>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</si>
  <si>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</si>
  <si>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</si>
  <si>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</si>
  <si>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</si>
  <si>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</si>
  <si>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</si>
  <si>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</si>
  <si>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</si>
  <si>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</si>
  <si>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</si>
  <si>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</si>
  <si>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</si>
  <si>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</si>
  <si>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</si>
  <si>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</si>
  <si>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</si>
  <si>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</si>
  <si>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</si>
  <si>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</si>
  <si>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</si>
  <si>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</si>
  <si>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</si>
  <si>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</si>
  <si>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</si>
  <si>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</si>
  <si>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</si>
  <si>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</si>
  <si>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</si>
  <si>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</si>
  <si>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</si>
  <si>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</si>
  <si>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</si>
  <si>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</si>
  <si>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</si>
  <si>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</si>
  <si>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</si>
  <si>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</si>
  <si>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</si>
  <si>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</si>
  <si>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</si>
  <si>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</si>
  <si>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</si>
  <si>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</si>
  <si>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</si>
  <si>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</si>
  <si>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</si>
  <si>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</si>
  <si>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</si>
  <si>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</si>
  <si>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</si>
  <si>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</si>
  <si>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</si>
  <si>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</si>
  <si>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</si>
  <si>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</si>
  <si>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</si>
  <si>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</si>
  <si>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</si>
  <si>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</si>
  <si>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</si>
  <si>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</si>
  <si>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</si>
  <si>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</si>
  <si>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</si>
  <si>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</si>
  <si>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</si>
  <si>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</si>
  <si>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</si>
  <si>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</si>
  <si>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</si>
  <si>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</si>
  <si>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</si>
  <si>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</si>
  <si>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</si>
  <si>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</si>
  <si>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</si>
  <si>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</si>
  <si>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</si>
  <si>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</si>
  <si>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</si>
  <si>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</si>
  <si>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</si>
  <si>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</si>
  <si>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</si>
  <si>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</si>
  <si>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</si>
  <si>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</si>
  <si>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</si>
  <si>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</si>
  <si>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</si>
  <si>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</si>
  <si>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</si>
  <si>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</si>
  <si>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</si>
  <si>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</si>
  <si>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</si>
  <si>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</si>
  <si>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</si>
  <si>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</si>
  <si>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</si>
  <si>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</si>
  <si>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</si>
  <si>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</si>
  <si>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</si>
  <si>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</si>
  <si>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</si>
  <si>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</si>
  <si>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</si>
  <si>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</si>
  <si>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</si>
  <si>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</si>
  <si>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</si>
  <si>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</si>
  <si>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</si>
  <si>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</si>
  <si>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</si>
  <si>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</si>
  <si>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</si>
  <si>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</si>
  <si>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</si>
  <si>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</si>
  <si>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</si>
  <si>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</si>
  <si>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</si>
  <si>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</si>
  <si>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</si>
  <si>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</si>
  <si>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</si>
  <si>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</si>
  <si>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</si>
  <si>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</si>
  <si>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</si>
  <si>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</si>
  <si>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</si>
  <si>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</si>
  <si>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</si>
  <si>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</si>
  <si>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</si>
  <si>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декабрь</t>
  </si>
  <si>
    <t>14</t>
  </si>
  <si>
    <t>14.12.2022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</si>
</sst>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3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250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254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256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243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243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251</v>
      </c>
      <c r="AR12" s="117"/>
      <c r="AS12" s="35" t="s">
        <v>3</v>
      </c>
      <c r="AU12" s="38"/>
      <c r="AV12" s="118" t="s">
        <v>258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261</v>
      </c>
      <c r="AH13" s="117"/>
      <c r="AI13" t="s">
        <v>59</v>
      </c>
      <c r="AJ13" s="118" t="s">
        <v>260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243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246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244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257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245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243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251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258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129788.63+20416.95+10069.6</f>
        <v>160275.18000000002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46969055.75</v>
      </c>
      <c r="AX27" s="188"/>
      <c r="AY27" s="188"/>
      <c r="AZ27" s="188"/>
      <c r="BA27" s="188"/>
      <c r="BB27" s="188"/>
      <c r="BC27" s="188"/>
      <c r="BD27" s="188">
        <f>BD28+BD31+BD35+BD38+BD41+BD45+BD49</f>
        <v>44231936</v>
      </c>
      <c r="BE27" s="188"/>
      <c r="BF27" s="188"/>
      <c r="BG27" s="188"/>
      <c r="BH27" s="188"/>
      <c r="BI27" s="188"/>
      <c r="BJ27" s="188"/>
      <c r="BK27" s="188">
        <f>BK28+BK31+BK35+BK38+BK41+BK45+BK49</f>
        <v>40421400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3088150+37333250+150000+6964.68+885150+19530</f>
        <v>41483044.68</v>
      </c>
      <c r="AX31" s="49"/>
      <c r="AY31" s="49"/>
      <c r="AZ31" s="49"/>
      <c r="BA31" s="49"/>
      <c r="BB31" s="49"/>
      <c r="BC31" s="49"/>
      <c r="BD31" s="49">
        <v>40421400</v>
      </c>
      <c r="BE31" s="49"/>
      <c r="BF31" s="49"/>
      <c r="BG31" s="49"/>
      <c r="BH31" s="49"/>
      <c r="BI31" s="49"/>
      <c r="BJ31" s="49"/>
      <c r="BK31" s="49">
        <f>BD31</f>
        <v>40421400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2742389.44+2807040+169696.8+72727.2+1160+12121.2+530-88000+71200+7324.43-319628</f>
        <v>5476561.069999999</v>
      </c>
      <c r="AX38" s="49"/>
      <c r="AY38" s="49"/>
      <c r="AZ38" s="49"/>
      <c r="BA38" s="49"/>
      <c r="BB38" s="49"/>
      <c r="BC38" s="49"/>
      <c r="BD38" s="49">
        <f>2181535+1629001</f>
        <v>3810536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259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9450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47145845.93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44306656.74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40496120.74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28039619.29</v>
      </c>
      <c r="AX53" s="49"/>
      <c r="AY53" s="49"/>
      <c r="AZ53" s="49"/>
      <c r="BA53" s="49"/>
      <c r="BB53" s="49"/>
      <c r="BC53" s="49"/>
      <c r="BD53" s="49">
        <f>BD54+BD55+BD56+BD60+BD61+BD62</f>
        <v>27223950</v>
      </c>
      <c r="BE53" s="49"/>
      <c r="BF53" s="49"/>
      <c r="BG53" s="49"/>
      <c r="BH53" s="49"/>
      <c r="BI53" s="49"/>
      <c r="BJ53" s="49"/>
      <c r="BK53" s="49">
        <f>BK54+BK55+BK56+BK60+BK61+BK62</f>
        <v>27223950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27223553.75+60000+663840+15000+71200+5625.54</f>
        <v>28039219.29</v>
      </c>
      <c r="AX54" s="49"/>
      <c r="AY54" s="49"/>
      <c r="AZ54" s="49"/>
      <c r="BA54" s="49"/>
      <c r="BB54" s="49"/>
      <c r="BC54" s="49"/>
      <c r="BD54" s="49">
        <f>27223550</f>
        <v>27223550</v>
      </c>
      <c r="BE54" s="49"/>
      <c r="BF54" s="49"/>
      <c r="BG54" s="49"/>
      <c r="BH54" s="49"/>
      <c r="BI54" s="49"/>
      <c r="BJ54" s="49"/>
      <c r="BK54" s="49">
        <f>BD54</f>
        <v>27223550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400</v>
      </c>
      <c r="AX55" s="49"/>
      <c r="AY55" s="49"/>
      <c r="AZ55" s="49"/>
      <c r="BA55" s="49"/>
      <c r="BB55" s="49"/>
      <c r="BC55" s="49"/>
      <c r="BD55" s="49">
        <v>400</v>
      </c>
      <c r="BE55" s="49"/>
      <c r="BF55" s="49"/>
      <c r="BG55" s="49"/>
      <c r="BH55" s="49"/>
      <c r="BI55" s="49"/>
      <c r="BJ55" s="49"/>
      <c r="BK55" s="49">
        <v>400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8469818.57</v>
      </c>
      <c r="AX57" s="49"/>
      <c r="AY57" s="49"/>
      <c r="AZ57" s="49"/>
      <c r="BA57" s="49"/>
      <c r="BB57" s="49"/>
      <c r="BC57" s="49"/>
      <c r="BD57" s="49">
        <f>BD58+BD59</f>
        <v>8221510</v>
      </c>
      <c r="BE57" s="49"/>
      <c r="BF57" s="49"/>
      <c r="BG57" s="49"/>
      <c r="BH57" s="49"/>
      <c r="BI57" s="49"/>
      <c r="BJ57" s="49"/>
      <c r="BK57" s="49">
        <f>BK58+BK59</f>
        <v>8221510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8221510+18120+6964.68+200480+4530+16515+1698.89</f>
        <v>8469818.57</v>
      </c>
      <c r="AX58" s="49"/>
      <c r="AY58" s="49"/>
      <c r="AZ58" s="49"/>
      <c r="BA58" s="49"/>
      <c r="BB58" s="49"/>
      <c r="BC58" s="49"/>
      <c r="BD58" s="49">
        <v>8221510</v>
      </c>
      <c r="BE58" s="49"/>
      <c r="BF58" s="49"/>
      <c r="BG58" s="49"/>
      <c r="BH58" s="49"/>
      <c r="BI58" s="49"/>
      <c r="BJ58" s="49"/>
      <c r="BK58" s="49">
        <v>8221510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5210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249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3520+1160+530</f>
        <v>5210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800.95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f>279.26+521.69</f>
        <v>800.95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62754.84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f>50800+11954.84</f>
        <v>62754.84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10567642.280000001</v>
      </c>
      <c r="AX82" s="49"/>
      <c r="AY82" s="49"/>
      <c r="AZ82" s="49"/>
      <c r="BA82" s="49"/>
      <c r="BB82" s="49"/>
      <c r="BC82" s="49"/>
      <c r="BD82" s="49">
        <f>BD83+BD84+BD85+BD86+BD87</f>
        <v>8861196.74</v>
      </c>
      <c r="BE82" s="49"/>
      <c r="BF82" s="49"/>
      <c r="BG82" s="49"/>
      <c r="BH82" s="49"/>
      <c r="BI82" s="49"/>
      <c r="BJ82" s="49"/>
      <c r="BK82" s="49">
        <f>BK83+BK84+BK85+BK86+BK87</f>
        <v>5050660.74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1270338.63+1908603.2+10069.6+1487857.44+100000+1072892-50800+2807040+75000-521.69+169696.8+72727.2+12121.2+9450-88000-11954.84+20830-319628</f>
        <v>8545721.540000001</v>
      </c>
      <c r="AX86" s="49"/>
      <c r="AY86" s="49"/>
      <c r="AZ86" s="49"/>
      <c r="BA86" s="49"/>
      <c r="BB86" s="49"/>
      <c r="BC86" s="49"/>
      <c r="BD86" s="49">
        <f>1140550+1888190+2181535+1629001</f>
        <v>6839276</v>
      </c>
      <c r="BE86" s="49"/>
      <c r="BF86" s="49"/>
      <c r="BG86" s="49"/>
      <c r="BH86" s="49"/>
      <c r="BI86" s="49"/>
      <c r="BJ86" s="49"/>
      <c r="BK86" s="49">
        <f>BD86-2181535-1629001</f>
        <v>3028740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252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f>1947200+74720.74</f>
        <v>2021920.74</v>
      </c>
      <c r="AX87" s="74"/>
      <c r="AY87" s="74"/>
      <c r="AZ87" s="74"/>
      <c r="BA87" s="74"/>
      <c r="BB87" s="74"/>
      <c r="BC87" s="75"/>
      <c r="BD87" s="73">
        <f>AW87</f>
        <v>2021920.74</v>
      </c>
      <c r="BE87" s="74"/>
      <c r="BF87" s="74"/>
      <c r="BG87" s="74"/>
      <c r="BH87" s="74"/>
      <c r="BI87" s="74"/>
      <c r="BJ87" s="75"/>
      <c r="BK87" s="73">
        <f>BD87</f>
        <v>2021920.74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6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243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251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258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10572852.28</v>
      </c>
      <c r="AX7" s="187"/>
      <c r="AY7" s="187"/>
      <c r="AZ7" s="187"/>
      <c r="BA7" s="187"/>
      <c r="BB7" s="187"/>
      <c r="BC7" s="187"/>
      <c r="BD7" s="187">
        <f>BD10+BD25</f>
        <v>8786476</v>
      </c>
      <c r="BE7" s="187"/>
      <c r="BF7" s="187"/>
      <c r="BG7" s="187"/>
      <c r="BH7" s="187"/>
      <c r="BI7" s="187"/>
      <c r="BJ7" s="187"/>
      <c r="BK7" s="187">
        <f>BK10+BK25</f>
        <v>4975940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1270338.63+1908603.2+1947200+10069.6+1487857.44+100000+1072892+3520-50800+2807040+75000+74720.74-521.69+169696.8+72727.2+1160+12121.2+9450+530-88000-11954.84+20830-319628</f>
        <v>10572852.28</v>
      </c>
      <c r="AX25" s="289"/>
      <c r="AY25" s="289"/>
      <c r="AZ25" s="289"/>
      <c r="BA25" s="289"/>
      <c r="BB25" s="289"/>
      <c r="BC25" s="289"/>
      <c r="BD25" s="290">
        <f>1140550+1888190+1947200+2181535+1629001</f>
        <v>8786476</v>
      </c>
      <c r="BE25" s="290"/>
      <c r="BF25" s="290"/>
      <c r="BG25" s="290"/>
      <c r="BH25" s="290"/>
      <c r="BI25" s="290"/>
      <c r="BJ25" s="290"/>
      <c r="BK25" s="290">
        <f>BD25-2181535-1629001</f>
        <v>4975940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247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256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255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248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2022-12-14T11:19:48Z</dcterms:modified>
  <cp:category/>
  <cp:version/>
  <cp:contentType/>
  <cp:contentStatus/>
</cp:coreProperties>
</file>